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letterenfonds.sharepoint.com/sites/DATA_NLF/Auteursbeleid/literaire uitgaven (nlpvf)/Template calculatieformulier/"/>
    </mc:Choice>
  </mc:AlternateContent>
  <xr:revisionPtr revIDLastSave="21" documentId="8_{7528BF9A-3611-4145-A089-350F15C56512}" xr6:coauthVersionLast="47" xr6:coauthVersionMax="47" xr10:uidLastSave="{1B7A2022-30A0-414B-97E6-302DB85D65BF}"/>
  <bookViews>
    <workbookView xWindow="-120" yWindow="-120" windowWidth="29040" windowHeight="15720" tabRatio="601" xr2:uid="{00000000-000D-0000-FFFF-FFFF00000000}"/>
  </bookViews>
  <sheets>
    <sheet name="uitgeversformulier" sheetId="1" r:id="rId1"/>
    <sheet name="beoordelingsformulier" sheetId="2" r:id="rId2"/>
    <sheet name="afrekenformulier" sheetId="3" r:id="rId3"/>
  </sheets>
  <definedNames>
    <definedName name="_xlnm.Print_Area" localSheetId="2">afrekenformulier!$A$1:$I$80</definedName>
    <definedName name="_xlnm.Print_Area" localSheetId="1">beoordelingsformulier!$A$1:$G$82</definedName>
    <definedName name="_xlnm.Print_Area" localSheetId="0">uitgeversformulier!$A$20:$G$106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1" l="1"/>
  <c r="B45" i="1"/>
  <c r="C46" i="1"/>
  <c r="F29" i="1"/>
  <c r="F31" i="1" s="1"/>
  <c r="F34" i="1" s="1"/>
  <c r="F35" i="1"/>
  <c r="B24" i="2" s="1"/>
  <c r="G24" i="2" s="1"/>
  <c r="G35" i="1"/>
  <c r="C54" i="1" s="1"/>
  <c r="C62" i="1"/>
  <c r="B62" i="1"/>
  <c r="B64" i="1"/>
  <c r="F70" i="1"/>
  <c r="G70" i="1"/>
  <c r="G58" i="1"/>
  <c r="G66" i="1"/>
  <c r="F66" i="1"/>
  <c r="G63" i="1"/>
  <c r="F63" i="1"/>
  <c r="G61" i="1"/>
  <c r="F61" i="1"/>
  <c r="F58" i="1"/>
  <c r="F56" i="1"/>
  <c r="G56" i="1"/>
  <c r="F53" i="1"/>
  <c r="G53" i="1"/>
  <c r="F51" i="1"/>
  <c r="G51" i="1"/>
  <c r="G40" i="1"/>
  <c r="G42" i="1" s="1"/>
  <c r="G46" i="1" s="1"/>
  <c r="G48" i="1" s="1"/>
  <c r="F40" i="1"/>
  <c r="F42" i="1" s="1"/>
  <c r="F46" i="1" s="1"/>
  <c r="G29" i="1"/>
  <c r="I66" i="3"/>
  <c r="A66" i="3"/>
  <c r="D65" i="3"/>
  <c r="I65" i="3" s="1"/>
  <c r="B65" i="3"/>
  <c r="A65" i="3"/>
  <c r="D64" i="3"/>
  <c r="I64" i="3" s="1"/>
  <c r="B64" i="3"/>
  <c r="A64" i="3"/>
  <c r="D63" i="3"/>
  <c r="I63" i="3" s="1"/>
  <c r="B63" i="3"/>
  <c r="A63" i="3"/>
  <c r="D62" i="3"/>
  <c r="I62" i="3" s="1"/>
  <c r="B62" i="3"/>
  <c r="A62" i="3"/>
  <c r="D56" i="3"/>
  <c r="I56" i="3" s="1"/>
  <c r="B56" i="3"/>
  <c r="D55" i="3"/>
  <c r="I55" i="3" s="1"/>
  <c r="B55" i="3"/>
  <c r="D54" i="3"/>
  <c r="I54" i="3" s="1"/>
  <c r="B54" i="3"/>
  <c r="D53" i="3"/>
  <c r="I53" i="3" s="1"/>
  <c r="B53" i="3"/>
  <c r="G45" i="3"/>
  <c r="E45" i="3"/>
  <c r="K29" i="3"/>
  <c r="L29" i="3" s="1"/>
  <c r="D23" i="3"/>
  <c r="I23" i="3" s="1"/>
  <c r="B23" i="3"/>
  <c r="D22" i="3"/>
  <c r="B22" i="3"/>
  <c r="D21" i="3"/>
  <c r="B21" i="3"/>
  <c r="D20" i="3"/>
  <c r="B20" i="3"/>
  <c r="D19" i="3"/>
  <c r="B19" i="3"/>
  <c r="B18" i="3"/>
  <c r="D16" i="3"/>
  <c r="B16" i="3"/>
  <c r="D15" i="3"/>
  <c r="B12" i="3"/>
  <c r="D11" i="3"/>
  <c r="B11" i="3"/>
  <c r="D10" i="3"/>
  <c r="B10" i="3"/>
  <c r="D9" i="3"/>
  <c r="B9" i="3"/>
  <c r="D8" i="3"/>
  <c r="B8" i="3"/>
  <c r="H5" i="3"/>
  <c r="B5" i="3"/>
  <c r="B4" i="3"/>
  <c r="B3" i="3"/>
  <c r="B2" i="3"/>
  <c r="B1" i="3"/>
  <c r="G67" i="2"/>
  <c r="C66" i="3" s="1"/>
  <c r="A67" i="2"/>
  <c r="B66" i="2"/>
  <c r="G66" i="2" s="1"/>
  <c r="C65" i="3" s="1"/>
  <c r="A66" i="2"/>
  <c r="G65" i="2"/>
  <c r="C64" i="3" s="1"/>
  <c r="A65" i="2"/>
  <c r="G64" i="2"/>
  <c r="C63" i="3" s="1"/>
  <c r="A64" i="2"/>
  <c r="B63" i="2"/>
  <c r="G63" i="2" s="1"/>
  <c r="C62" i="3" s="1"/>
  <c r="A63" i="2"/>
  <c r="B57" i="2"/>
  <c r="G57" i="2" s="1"/>
  <c r="C56" i="3" s="1"/>
  <c r="B56" i="2"/>
  <c r="G56" i="2" s="1"/>
  <c r="C55" i="3" s="1"/>
  <c r="B55" i="2"/>
  <c r="G55" i="2" s="1"/>
  <c r="C54" i="3" s="1"/>
  <c r="B54" i="2"/>
  <c r="G54" i="2" s="1"/>
  <c r="C53" i="3" s="1"/>
  <c r="E46" i="2"/>
  <c r="C46" i="2"/>
  <c r="I29" i="2"/>
  <c r="J29" i="2" s="1"/>
  <c r="B23" i="2"/>
  <c r="G23" i="2" s="1"/>
  <c r="B22" i="2"/>
  <c r="B21" i="2"/>
  <c r="B20" i="2"/>
  <c r="B19" i="2"/>
  <c r="B18" i="2"/>
  <c r="B16" i="2"/>
  <c r="B12" i="2"/>
  <c r="B11" i="2"/>
  <c r="B10" i="2"/>
  <c r="B9" i="2"/>
  <c r="B8" i="2"/>
  <c r="B5" i="2"/>
  <c r="B4" i="2"/>
  <c r="B3" i="2"/>
  <c r="B2" i="2"/>
  <c r="B1" i="2"/>
  <c r="C84" i="1"/>
  <c r="D31" i="3" s="1"/>
  <c r="I31" i="3" s="1"/>
  <c r="B84" i="1"/>
  <c r="B32" i="2" s="1"/>
  <c r="G32" i="2" s="1"/>
  <c r="C31" i="3" s="1"/>
  <c r="C77" i="1"/>
  <c r="D30" i="3" s="1"/>
  <c r="I30" i="3" s="1"/>
  <c r="B77" i="1"/>
  <c r="B30" i="3" s="1"/>
  <c r="F48" i="1"/>
  <c r="G73" i="1" l="1"/>
  <c r="C88" i="1" s="1"/>
  <c r="D35" i="3" s="1"/>
  <c r="I35" i="3" s="1"/>
  <c r="D25" i="3"/>
  <c r="I25" i="3" s="1"/>
  <c r="F73" i="1"/>
  <c r="B88" i="1" s="1"/>
  <c r="B67" i="3"/>
  <c r="I67" i="3"/>
  <c r="B46" i="1"/>
  <c r="B25" i="2" s="1"/>
  <c r="G25" i="2" s="1"/>
  <c r="C25" i="3" s="1"/>
  <c r="B68" i="2"/>
  <c r="B31" i="3"/>
  <c r="C24" i="3"/>
  <c r="F36" i="1"/>
  <c r="B24" i="3"/>
  <c r="B54" i="1"/>
  <c r="G74" i="1"/>
  <c r="D39" i="3" s="1"/>
  <c r="G68" i="2"/>
  <c r="C67" i="3" s="1"/>
  <c r="D24" i="3"/>
  <c r="I24" i="3" s="1"/>
  <c r="G31" i="1"/>
  <c r="F74" i="1"/>
  <c r="D67" i="3"/>
  <c r="B30" i="2"/>
  <c r="B31" i="2"/>
  <c r="G31" i="2" s="1"/>
  <c r="C30" i="3" s="1"/>
  <c r="C23" i="3"/>
  <c r="D38" i="3" l="1"/>
  <c r="B38" i="3"/>
  <c r="B39" i="2"/>
  <c r="F76" i="1"/>
  <c r="B42" i="2" s="1"/>
  <c r="I38" i="3"/>
  <c r="I39" i="3" s="1"/>
  <c r="B25" i="3"/>
  <c r="G76" i="1"/>
  <c r="G34" i="1"/>
  <c r="G36" i="1" s="1"/>
  <c r="B40" i="2"/>
  <c r="B39" i="3"/>
  <c r="B36" i="2"/>
  <c r="G36" i="2" s="1"/>
  <c r="B35" i="3"/>
  <c r="B41" i="3" l="1"/>
  <c r="F75" i="1"/>
  <c r="B40" i="3" s="1"/>
  <c r="F77" i="1"/>
  <c r="B98" i="1" s="1"/>
  <c r="B99" i="1" s="1"/>
  <c r="D41" i="3"/>
  <c r="G75" i="1"/>
  <c r="D40" i="3" s="1"/>
  <c r="I40" i="3" s="1"/>
  <c r="I41" i="3" s="1"/>
  <c r="I42" i="3" s="1"/>
  <c r="G77" i="1"/>
  <c r="C35" i="3"/>
  <c r="G39" i="2"/>
  <c r="B41" i="2" l="1"/>
  <c r="G41" i="2" s="1"/>
  <c r="C40" i="3" s="1"/>
  <c r="B55" i="1"/>
  <c r="B66" i="1" s="1"/>
  <c r="B42" i="3"/>
  <c r="B43" i="2"/>
  <c r="C98" i="1"/>
  <c r="C99" i="1" s="1"/>
  <c r="D42" i="3"/>
  <c r="C55" i="1"/>
  <c r="C66" i="1" s="1"/>
  <c r="G40" i="2"/>
  <c r="C38" i="3"/>
  <c r="B46" i="2"/>
  <c r="G46" i="2" s="1"/>
  <c r="F82" i="1"/>
  <c r="B45" i="3"/>
  <c r="B49" i="3"/>
  <c r="B48" i="3"/>
  <c r="B49" i="2"/>
  <c r="B50" i="2"/>
  <c r="B29" i="2" l="1"/>
  <c r="K29" i="2" s="1"/>
  <c r="C29" i="3" s="1"/>
  <c r="B58" i="1"/>
  <c r="B29" i="3"/>
  <c r="B86" i="1"/>
  <c r="B28" i="3"/>
  <c r="B28" i="2"/>
  <c r="G28" i="2" s="1"/>
  <c r="G49" i="2"/>
  <c r="C48" i="3" s="1"/>
  <c r="C45" i="3"/>
  <c r="G42" i="2"/>
  <c r="C41" i="3" s="1"/>
  <c r="C39" i="3"/>
  <c r="C58" i="1"/>
  <c r="D29" i="3"/>
  <c r="M29" i="3" s="1"/>
  <c r="I29" i="3" s="1"/>
  <c r="G82" i="1"/>
  <c r="D45" i="3"/>
  <c r="I45" i="3" s="1"/>
  <c r="D48" i="3"/>
  <c r="D49" i="3"/>
  <c r="G29" i="2" l="1"/>
  <c r="G43" i="2"/>
  <c r="I49" i="3"/>
  <c r="I48" i="3"/>
  <c r="B33" i="2"/>
  <c r="B34" i="3"/>
  <c r="B32" i="3"/>
  <c r="B35" i="2"/>
  <c r="F80" i="1"/>
  <c r="B87" i="1"/>
  <c r="B46" i="3"/>
  <c r="B47" i="3"/>
  <c r="B47" i="2"/>
  <c r="B48" i="2"/>
  <c r="C28" i="3"/>
  <c r="G33" i="2"/>
  <c r="D28" i="3"/>
  <c r="I28" i="3" s="1"/>
  <c r="I32" i="3" s="1"/>
  <c r="C86" i="1"/>
  <c r="B33" i="3" l="1"/>
  <c r="B34" i="2"/>
  <c r="B44" i="2"/>
  <c r="B43" i="3"/>
  <c r="F81" i="1"/>
  <c r="D32" i="3"/>
  <c r="G80" i="1"/>
  <c r="C87" i="1"/>
  <c r="D33" i="3" s="1"/>
  <c r="D34" i="3"/>
  <c r="D47" i="3"/>
  <c r="D46" i="3"/>
  <c r="I43" i="3"/>
  <c r="I44" i="3" s="1"/>
  <c r="I50" i="3" s="1"/>
  <c r="I57" i="3" s="1"/>
  <c r="I59" i="3" s="1"/>
  <c r="I33" i="3"/>
  <c r="I34" i="3" s="1"/>
  <c r="G44" i="2"/>
  <c r="C43" i="3" s="1"/>
  <c r="C32" i="3"/>
  <c r="G34" i="2"/>
  <c r="G48" i="2"/>
  <c r="C47" i="3" s="1"/>
  <c r="G47" i="2"/>
  <c r="C46" i="3" s="1"/>
  <c r="I47" i="3"/>
  <c r="I46" i="3"/>
  <c r="C42" i="3"/>
  <c r="G50" i="2"/>
  <c r="C49" i="3" s="1"/>
  <c r="C33" i="3" l="1"/>
  <c r="G35" i="2"/>
  <c r="C34" i="3" s="1"/>
  <c r="D43" i="3"/>
  <c r="G81" i="1"/>
  <c r="B44" i="3"/>
  <c r="B45" i="2"/>
  <c r="F83" i="1"/>
  <c r="G45" i="2"/>
  <c r="I68" i="3"/>
  <c r="I58" i="3"/>
  <c r="G51" i="2" l="1"/>
  <c r="C44" i="3"/>
  <c r="D44" i="3"/>
  <c r="G83" i="1"/>
  <c r="B50" i="3"/>
  <c r="B51" i="2"/>
  <c r="F98" i="1"/>
  <c r="F99" i="1"/>
  <c r="F90" i="1"/>
  <c r="B68" i="3" l="1"/>
  <c r="B69" i="2"/>
  <c r="G99" i="1"/>
  <c r="D68" i="3" s="1"/>
  <c r="D50" i="3"/>
  <c r="G90" i="1"/>
  <c r="D57" i="3" s="1"/>
  <c r="G98" i="1"/>
  <c r="B58" i="2"/>
  <c r="B57" i="3"/>
  <c r="C50" i="3"/>
  <c r="G58" i="2"/>
  <c r="D58" i="3" l="1"/>
  <c r="D59" i="3"/>
  <c r="B58" i="3"/>
  <c r="B59" i="3"/>
  <c r="C57" i="3"/>
  <c r="G69" i="2"/>
  <c r="C68" i="3" s="1"/>
  <c r="G59" i="2"/>
  <c r="C58" i="3" s="1"/>
  <c r="G60" i="2"/>
  <c r="C59" i="3" s="1"/>
  <c r="B59" i="2"/>
  <c r="B60" i="2"/>
</calcChain>
</file>

<file path=xl/sharedStrings.xml><?xml version="1.0" encoding="utf-8"?>
<sst xmlns="http://schemas.openxmlformats.org/spreadsheetml/2006/main" count="281" uniqueCount="164">
  <si>
    <t xml:space="preserve">calculatieformulier Productiekosten bijzondere uitgaven </t>
  </si>
  <si>
    <t>Toelichting</t>
  </si>
  <si>
    <t xml:space="preserve">Voor het indienen van een (betaal)verzoek dienen de blauwe velden van het uitgeversformulier, voor zover van toepassing, naar waarheid </t>
  </si>
  <si>
    <t xml:space="preserve">te worden ingevuld. Uitgaande van de opgegeven cijfers berekent de spreadsheet corresponderende waardes in de gele velden. </t>
  </si>
  <si>
    <t>Een wit vak betekent: niet van toepassing (zie richtlijnen).</t>
  </si>
  <si>
    <t xml:space="preserve">Aanvragers hoeven het beoordelingsformulier en het afrekenformulier niet in te vullen. Deze zijn bedoeld voor de verwerking van het </t>
  </si>
  <si>
    <t>subsidieverzoek door het Nederlands Letterenfonds.</t>
  </si>
  <si>
    <t>Het ingevulde formulier moet worden toegevoegd aan de digitale aanvraag.</t>
  </si>
  <si>
    <t xml:space="preserve">Het Nederlands Letterenfonds behandelt subsidieverzoeken alleen als het Aanvraagformulier volledig is ingevuld en tijdig is toegestuurd met alle </t>
  </si>
  <si>
    <t>alle daarin gevraagde bijlagen. De subsidie wordt uitbetaald op basis van de nacalculatie en de bijbehorende kopieën van de</t>
  </si>
  <si>
    <t xml:space="preserve">originele nota's van de opgevoerde productiekosten. Het Nederlands Letterenfonds betaalt niet meer subsidie uit dan oorspronkelijk op </t>
  </si>
  <si>
    <t xml:space="preserve">grond van de begroting is toegezegd. </t>
  </si>
  <si>
    <t>titel:</t>
  </si>
  <si>
    <t>calculatie publicaties</t>
  </si>
  <si>
    <t>isbn:</t>
  </si>
  <si>
    <t>uitgeversformulier</t>
  </si>
  <si>
    <t>auteur(s) en/of samensteller(s):</t>
  </si>
  <si>
    <t>uitgever:</t>
  </si>
  <si>
    <t>dossiernummer:</t>
  </si>
  <si>
    <t>publicatiedatum:</t>
  </si>
  <si>
    <t>ALGEMEEN</t>
  </si>
  <si>
    <t>planning</t>
  </si>
  <si>
    <t>realisatie</t>
  </si>
  <si>
    <t>INKOMSTEN</t>
  </si>
  <si>
    <t>voorcalculatie</t>
  </si>
  <si>
    <t>nacalculatie</t>
  </si>
  <si>
    <t>aantal delen</t>
  </si>
  <si>
    <t>prijs handel binnenland, incl. btw</t>
  </si>
  <si>
    <t>aantal pagina's binnenwerk</t>
  </si>
  <si>
    <t>prijs handel binnenland, excl. btw</t>
  </si>
  <si>
    <t>formaat in cm</t>
  </si>
  <si>
    <t>handelskorting binnenland (toelichten als &gt; 45%)</t>
  </si>
  <si>
    <t>staand/ liggend</t>
  </si>
  <si>
    <t>handelskorting per exemplaar</t>
  </si>
  <si>
    <t>bindwijze/ uitvoering</t>
  </si>
  <si>
    <r>
      <t>royaltypercentage (indien van verkoopprijs)</t>
    </r>
    <r>
      <rPr>
        <vertAlign val="superscript"/>
        <sz val="10"/>
        <rFont val="Arial"/>
        <family val="2"/>
      </rPr>
      <t>5</t>
    </r>
  </si>
  <si>
    <t>overheadpercentage (indien van verkoopprijs)</t>
  </si>
  <si>
    <t>netto opbrengst per exemplaar</t>
  </si>
  <si>
    <t>afzet in aantal exemplaren</t>
  </si>
  <si>
    <t>papier en afwerking omslag</t>
  </si>
  <si>
    <t>opbrengst handel binnenland</t>
  </si>
  <si>
    <t>kleur (2/0, 3/0, fc, zw)</t>
  </si>
  <si>
    <t>papier tekst binnenwerk</t>
  </si>
  <si>
    <t>prijs handel buitenland, incl. btw</t>
  </si>
  <si>
    <t>papier illustraties</t>
  </si>
  <si>
    <t>prijs handel buitenland, excl. btw</t>
  </si>
  <si>
    <t>aantal illustraties zwart-wit</t>
  </si>
  <si>
    <t>handelskorting buitenland (toelichten als &gt; 55%)</t>
  </si>
  <si>
    <t>aantal illustraties kleur</t>
  </si>
  <si>
    <t>aantal rechtenvrije afbeeldingen</t>
  </si>
  <si>
    <t>oplage</t>
  </si>
  <si>
    <t>royaltypercentage (indien van verkoopprijs)</t>
  </si>
  <si>
    <t>oplage verkoop</t>
  </si>
  <si>
    <t>percentage totale oplage</t>
  </si>
  <si>
    <t>opbrengst handel buitenland</t>
  </si>
  <si>
    <t xml:space="preserve"> </t>
  </si>
  <si>
    <t>KOSTEN</t>
  </si>
  <si>
    <t>prijs eigen verkoop, incl. btw</t>
  </si>
  <si>
    <t>prijs eigen verkoop, excl. btw</t>
  </si>
  <si>
    <t>SAMENSTELLING INHOUD</t>
  </si>
  <si>
    <t>handelskorting eigen verkoop (in bijlage toelichten)</t>
  </si>
  <si>
    <t>auteurshonorarium (indien vast bedrag)</t>
  </si>
  <si>
    <r>
      <t>royaltybedrag (indien als percentage verkoopprijs)</t>
    </r>
    <r>
      <rPr>
        <vertAlign val="superscript"/>
        <sz val="10"/>
        <rFont val="Arial"/>
        <family val="2"/>
      </rPr>
      <t>1</t>
    </r>
  </si>
  <si>
    <t xml:space="preserve">royaltybedrag (indien als percentage netto omzet) </t>
  </si>
  <si>
    <r>
      <t>advies deskundige(n)</t>
    </r>
    <r>
      <rPr>
        <vertAlign val="superscript"/>
        <sz val="10"/>
        <rFont val="Arial"/>
        <family val="2"/>
      </rPr>
      <t>2</t>
    </r>
  </si>
  <si>
    <r>
      <t>vertaler(s)</t>
    </r>
    <r>
      <rPr>
        <vertAlign val="superscript"/>
        <sz val="10"/>
        <rFont val="Arial"/>
        <family val="2"/>
      </rPr>
      <t>2</t>
    </r>
  </si>
  <si>
    <t>subtotaal tekst</t>
  </si>
  <si>
    <t>opbrengst eigen verkoop</t>
  </si>
  <si>
    <t>fotografie</t>
  </si>
  <si>
    <t>illustraties</t>
  </si>
  <si>
    <t>prijs verkoopactie, incl. btw</t>
  </si>
  <si>
    <t>rechten foto's/illustraties</t>
  </si>
  <si>
    <t>prijs verkoopactie, excl. btw</t>
  </si>
  <si>
    <t>kosten rechten per afbeelding</t>
  </si>
  <si>
    <t>handelskorting verkoopactie (in bijlage toelichten)</t>
  </si>
  <si>
    <t>beeldredactie</t>
  </si>
  <si>
    <t>subtotaal beeld</t>
  </si>
  <si>
    <t>overige uitgaven (in bijlage specificeren)</t>
  </si>
  <si>
    <t>subtotaal samenstelling inhoud</t>
  </si>
  <si>
    <t>VOORBEREIDING DRUK</t>
  </si>
  <si>
    <t>vormgeving omslag</t>
  </si>
  <si>
    <t>vormgeving binnenwerk</t>
  </si>
  <si>
    <t>opbrengst verkoopactie</t>
  </si>
  <si>
    <t>persklaarmaken en correctie</t>
  </si>
  <si>
    <t>zetten</t>
  </si>
  <si>
    <t>TOTALE OMZET</t>
  </si>
  <si>
    <t>lithografie zwart/wit</t>
  </si>
  <si>
    <t>omzet, incl. btw</t>
  </si>
  <si>
    <t>lithografie/scans kleur</t>
  </si>
  <si>
    <t>omzet, excl. btw</t>
  </si>
  <si>
    <t>gemiddeld percentage handelskortingen</t>
  </si>
  <si>
    <t xml:space="preserve">all-in prijs </t>
  </si>
  <si>
    <t>totaal handelskortingen</t>
  </si>
  <si>
    <t>subtotaal</t>
  </si>
  <si>
    <t>netto omzet</t>
  </si>
  <si>
    <t>royaltypercentage (indien van netto omzet)</t>
  </si>
  <si>
    <t>TECHNISCHE PRODUCTIE (bedragen excl. btw)</t>
  </si>
  <si>
    <t>overheadpercentage (indien van netto omzet)4</t>
  </si>
  <si>
    <t>drukken</t>
  </si>
  <si>
    <t>totale productiekosten</t>
  </si>
  <si>
    <t>binden, incl. vervoerskosten</t>
  </si>
  <si>
    <t>brutoresultaat</t>
  </si>
  <si>
    <t>totale bedrijfskosten</t>
  </si>
  <si>
    <t>all-in prijs</t>
  </si>
  <si>
    <t>tekort</t>
  </si>
  <si>
    <t>DEKKING</t>
  </si>
  <si>
    <t>TOTALE PRODUCTIEKOSTEN</t>
  </si>
  <si>
    <t>eigen investering initiatiefnemer</t>
  </si>
  <si>
    <t>productiekosten per exemplaar 3</t>
  </si>
  <si>
    <t>garantstelling uitgever</t>
  </si>
  <si>
    <t>gemiddelde verkoopprijs, incl. btw</t>
  </si>
  <si>
    <t>sponsoring derden (in bijlage specificeren)</t>
  </si>
  <si>
    <t>overige bijdragen (in bijlage specificeren)</t>
  </si>
  <si>
    <t>BEDRIJFSKOSTEN</t>
  </si>
  <si>
    <r>
      <t>subsidiebehoefte</t>
    </r>
    <r>
      <rPr>
        <b/>
        <vertAlign val="superscript"/>
        <sz val="10"/>
        <rFont val="Arial"/>
        <family val="2"/>
      </rPr>
      <t>6</t>
    </r>
  </si>
  <si>
    <t>ontwikkeling concept</t>
  </si>
  <si>
    <t>redactie/productiebegeleiding</t>
  </si>
  <si>
    <t>opslag en distributie</t>
  </si>
  <si>
    <t>verkoop en promotie</t>
  </si>
  <si>
    <t>overige uitgaven</t>
  </si>
  <si>
    <t>all-in overhead (indien vast bedrag)</t>
  </si>
  <si>
    <t>all-in overhead (indien als percentage verkoopprijs)</t>
  </si>
  <si>
    <r>
      <t>all-in overhead (indien als percentage netto omzet)</t>
    </r>
    <r>
      <rPr>
        <vertAlign val="superscript"/>
        <sz val="10"/>
        <rFont val="Arial"/>
        <family val="2"/>
      </rPr>
      <t>4</t>
    </r>
  </si>
  <si>
    <t>subsidiebedrag 50%</t>
  </si>
  <si>
    <t>subsidiebedrag 70%</t>
  </si>
  <si>
    <r>
      <rPr>
        <vertAlign val="superscript"/>
        <sz val="10"/>
        <rFont val="Arial"/>
        <family val="2"/>
      </rPr>
      <t xml:space="preserve">1 </t>
    </r>
    <r>
      <rPr>
        <sz val="10"/>
        <rFont val="Arial"/>
        <family val="2"/>
      </rPr>
      <t>Royaltybedragen, opgegeven als percentage van de verkoopprijs, worden meegerekend met de productie- en de bedrijfskosten.</t>
    </r>
  </si>
  <si>
    <r>
      <rPr>
        <vertAlign val="superscript"/>
        <sz val="10"/>
        <rFont val="Arial"/>
        <family val="2"/>
      </rPr>
      <t xml:space="preserve">2 </t>
    </r>
    <r>
      <rPr>
        <sz val="10"/>
        <rFont val="Arial"/>
        <family val="2"/>
      </rPr>
      <t>Deze post toelichten in bijlage.</t>
    </r>
  </si>
  <si>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Er kan geen subsidie worden uitgekeerd indien de productiekosten per exemplaar gelijk zijn aan, of hoger zijn dan de verkoopprijs per exemplaar, in de spreadsheet zichtbaar als rode cijfers. </t>
    </r>
  </si>
  <si>
    <r>
      <rPr>
        <vertAlign val="superscript"/>
        <sz val="10"/>
        <rFont val="Arial"/>
        <family val="2"/>
      </rPr>
      <t xml:space="preserve">4 </t>
    </r>
    <r>
      <rPr>
        <sz val="10"/>
        <rFont val="Arial"/>
        <family val="2"/>
      </rPr>
      <t>Voor de bedrijfskosten - ontwikkeling concept, redactie/productiebegeleiding, opslag/distributie, verkoop/promotie - rekent het Nederlands Letterenfonds standaard met een all-in overheadpercentage van 40% van de netto-omzet. Dit is tegelijkertijd het maximumpercentage.</t>
    </r>
  </si>
  <si>
    <r>
      <rPr>
        <vertAlign val="superscript"/>
        <sz val="10"/>
        <rFont val="Arial"/>
        <family val="2"/>
      </rPr>
      <t xml:space="preserve">5 </t>
    </r>
    <r>
      <rPr>
        <sz val="10"/>
        <rFont val="Arial"/>
        <family val="2"/>
      </rPr>
      <t>Standaard 10% royalty. Indien afwijkend, toelichten in bijlage.</t>
    </r>
  </si>
  <si>
    <r>
      <rPr>
        <vertAlign val="superscript"/>
        <sz val="10"/>
        <rFont val="Arial"/>
        <family val="2"/>
      </rPr>
      <t xml:space="preserve">6 </t>
    </r>
    <r>
      <rPr>
        <sz val="10"/>
        <rFont val="Arial"/>
        <family val="2"/>
      </rPr>
      <t>In beginsel kan alleen ondersteuning worden overwogen c.q. uitgekeerd indien de subsidiebehoefte uitkomt op een negatieve waarde, in de spreadsheet zichtbaar als rode cijfers.</t>
    </r>
  </si>
  <si>
    <t xml:space="preserve">beoordelingsformulier </t>
  </si>
  <si>
    <t>auteur(s):</t>
  </si>
  <si>
    <t>correctie</t>
  </si>
  <si>
    <t>toelichting</t>
  </si>
  <si>
    <t>alternatieve uitkomst</t>
  </si>
  <si>
    <t xml:space="preserve">  staand/ liggend</t>
  </si>
  <si>
    <t>bindwijze/uitvoering</t>
  </si>
  <si>
    <t xml:space="preserve">  kleur (2/0, 3/0, fc, zw)</t>
  </si>
  <si>
    <t xml:space="preserve">  waarvan auteurshonorarium en royaltybedragen</t>
  </si>
  <si>
    <t>controle voor hon &gt; 10% royalty</t>
  </si>
  <si>
    <t>subtotaal voorbereiding druk</t>
  </si>
  <si>
    <t>subtotaal technische productie</t>
  </si>
  <si>
    <t>productiekosten per exemplaar</t>
  </si>
  <si>
    <t>productiekosten  per gedrukte pagina</t>
  </si>
  <si>
    <t>gemiddelde verkoopprijs (incl. btw)</t>
  </si>
  <si>
    <t>omzet (incl. btw)</t>
  </si>
  <si>
    <t>omzet (excl. btw)</t>
  </si>
  <si>
    <t xml:space="preserve">  als percentage van totale productiekosten</t>
  </si>
  <si>
    <t xml:space="preserve">  als percentage van totale kosten</t>
  </si>
  <si>
    <t xml:space="preserve">  als percentage van omzet (excl. btw)</t>
  </si>
  <si>
    <t xml:space="preserve">  als percentage van netto omzet</t>
  </si>
  <si>
    <t>sponsoring</t>
  </si>
  <si>
    <t>overige bijdragen</t>
  </si>
  <si>
    <t>subsidiebehoefte</t>
  </si>
  <si>
    <t>subsidiebehoefte per exemplaar</t>
  </si>
  <si>
    <t xml:space="preserve">  als percentage van productiekosten</t>
  </si>
  <si>
    <t>SUBSIDIES</t>
  </si>
  <si>
    <t>totaal subsidies</t>
  </si>
  <si>
    <t>gevraagd bedrag</t>
  </si>
  <si>
    <t>afrekenformulier</t>
  </si>
  <si>
    <t>alternatieve uitk.</t>
  </si>
  <si>
    <t>definitieve uitkomst</t>
  </si>
  <si>
    <t>papier omslag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</si>
</sst>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_ ;[Red]\-#,##0.00\ "/>
    <numFmt numFmtId="165" formatCode="0.0%"/>
    <numFmt numFmtId="166" formatCode="0.00_ ;[Red]\-0.00\ "/>
    <numFmt numFmtId="167" formatCode="#,##0_ ;[Red]\-#,##0\ "/>
    <numFmt numFmtId="168" formatCode="&quot;€&quot;\ #,##0.00_-;[Red]&quot;€&quot;\ #,##0.00\-"/>
  </numFmts>
  <fonts count="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0"/>
      <color indexed="10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b/>
      <vertAlign val="superscript"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9" fontId="3" fillId="0" borderId="0"/>
  </cellStyleXfs>
  <cellXfs count="398">
    <xf numFmtId="0" fontId="0" fillId="0" borderId="0" xfId="0"/>
    <xf numFmtId="164" fontId="2" fillId="3" borderId="12" xfId="0" applyNumberFormat="1" applyFont="1" applyFill="1" applyBorder="1" applyAlignment="1" applyProtection="1">
      <alignment horizontal="right"/>
      <protection locked="0"/>
    </xf>
    <xf numFmtId="164" fontId="2" fillId="3" borderId="13" xfId="0" applyNumberFormat="1" applyFont="1" applyFill="1" applyBorder="1" applyAlignment="1" applyProtection="1">
      <alignment horizontal="right"/>
      <protection locked="0"/>
    </xf>
    <xf numFmtId="164" fontId="2" fillId="4" borderId="0" xfId="0" applyNumberFormat="1" applyFont="1" applyFill="1"/>
    <xf numFmtId="164" fontId="2" fillId="4" borderId="0" xfId="0" applyNumberFormat="1" applyFont="1" applyFill="1" applyAlignment="1">
      <alignment horizontal="right"/>
    </xf>
    <xf numFmtId="164" fontId="2" fillId="4" borderId="12" xfId="0" applyNumberFormat="1" applyFont="1" applyFill="1" applyBorder="1" applyAlignment="1">
      <alignment horizontal="right"/>
    </xf>
    <xf numFmtId="164" fontId="2" fillId="4" borderId="15" xfId="0" applyNumberFormat="1" applyFont="1" applyFill="1" applyBorder="1" applyAlignment="1">
      <alignment horizontal="right"/>
    </xf>
    <xf numFmtId="164" fontId="2" fillId="4" borderId="20" xfId="0" applyNumberFormat="1" applyFont="1" applyFill="1" applyBorder="1"/>
    <xf numFmtId="164" fontId="2" fillId="4" borderId="20" xfId="0" applyNumberFormat="1" applyFont="1" applyFill="1" applyBorder="1" applyAlignment="1">
      <alignment horizontal="right"/>
    </xf>
    <xf numFmtId="164" fontId="2" fillId="4" borderId="2" xfId="0" applyNumberFormat="1" applyFont="1" applyFill="1" applyBorder="1" applyAlignment="1">
      <alignment horizontal="right"/>
    </xf>
    <xf numFmtId="164" fontId="2" fillId="4" borderId="16" xfId="0" applyNumberFormat="1" applyFont="1" applyFill="1" applyBorder="1" applyAlignment="1">
      <alignment horizontal="right"/>
    </xf>
    <xf numFmtId="164" fontId="2" fillId="4" borderId="21" xfId="0" applyNumberFormat="1" applyFont="1" applyFill="1" applyBorder="1" applyAlignment="1">
      <alignment horizontal="right"/>
    </xf>
    <xf numFmtId="164" fontId="2" fillId="4" borderId="13" xfId="0" applyNumberFormat="1" applyFont="1" applyFill="1" applyBorder="1" applyAlignment="1">
      <alignment horizontal="right"/>
    </xf>
    <xf numFmtId="164" fontId="2" fillId="4" borderId="14" xfId="0" applyNumberFormat="1" applyFont="1" applyFill="1" applyBorder="1" applyAlignment="1">
      <alignment horizontal="right"/>
    </xf>
    <xf numFmtId="49" fontId="2" fillId="3" borderId="12" xfId="0" applyNumberFormat="1" applyFont="1" applyFill="1" applyBorder="1" applyAlignment="1" applyProtection="1">
      <alignment horizontal="right"/>
      <protection locked="0"/>
    </xf>
    <xf numFmtId="49" fontId="2" fillId="3" borderId="13" xfId="0" applyNumberFormat="1" applyFont="1" applyFill="1" applyBorder="1" applyAlignment="1" applyProtection="1">
      <alignment horizontal="right"/>
      <protection locked="0"/>
    </xf>
    <xf numFmtId="49" fontId="2" fillId="3" borderId="14" xfId="0" applyNumberFormat="1" applyFont="1" applyFill="1" applyBorder="1" applyAlignment="1" applyProtection="1">
      <alignment horizontal="right"/>
      <protection locked="0"/>
    </xf>
    <xf numFmtId="0" fontId="2" fillId="5" borderId="0" xfId="0" applyFont="1" applyFill="1"/>
    <xf numFmtId="0" fontId="2" fillId="5" borderId="0" xfId="0" applyFont="1" applyFill="1" applyAlignment="1">
      <alignment horizontal="right"/>
    </xf>
    <xf numFmtId="0" fontId="2" fillId="5" borderId="28" xfId="0" applyFont="1" applyFill="1" applyBorder="1"/>
    <xf numFmtId="164" fontId="2" fillId="5" borderId="0" xfId="0" applyNumberFormat="1" applyFont="1" applyFill="1" applyAlignment="1">
      <alignment horizontal="right"/>
    </xf>
    <xf numFmtId="0" fontId="2" fillId="5" borderId="20" xfId="0" applyFont="1" applyFill="1" applyBorder="1"/>
    <xf numFmtId="166" fontId="2" fillId="5" borderId="28" xfId="0" applyNumberFormat="1" applyFont="1" applyFill="1" applyBorder="1"/>
    <xf numFmtId="49" fontId="2" fillId="5" borderId="0" xfId="0" applyNumberFormat="1" applyFont="1" applyFill="1"/>
    <xf numFmtId="49" fontId="2" fillId="5" borderId="0" xfId="0" applyNumberFormat="1" applyFont="1" applyFill="1" applyAlignment="1">
      <alignment horizontal="right"/>
    </xf>
    <xf numFmtId="164" fontId="2" fillId="5" borderId="28" xfId="0" applyNumberFormat="1" applyFont="1" applyFill="1" applyBorder="1"/>
    <xf numFmtId="168" fontId="2" fillId="5" borderId="0" xfId="0" applyNumberFormat="1" applyFont="1" applyFill="1"/>
    <xf numFmtId="0" fontId="2" fillId="5" borderId="2" xfId="0" applyFont="1" applyFill="1" applyBorder="1"/>
    <xf numFmtId="0" fontId="2" fillId="5" borderId="16" xfId="0" applyFont="1" applyFill="1" applyBorder="1"/>
    <xf numFmtId="0" fontId="2" fillId="5" borderId="24" xfId="0" applyFont="1" applyFill="1" applyBorder="1"/>
    <xf numFmtId="49" fontId="2" fillId="5" borderId="28" xfId="0" applyNumberFormat="1" applyFont="1" applyFill="1" applyBorder="1"/>
    <xf numFmtId="0" fontId="2" fillId="5" borderId="12" xfId="0" applyFont="1" applyFill="1" applyBorder="1"/>
    <xf numFmtId="0" fontId="2" fillId="5" borderId="13" xfId="0" applyFont="1" applyFill="1" applyBorder="1"/>
    <xf numFmtId="0" fontId="2" fillId="5" borderId="15" xfId="0" applyFont="1" applyFill="1" applyBorder="1"/>
    <xf numFmtId="166" fontId="2" fillId="5" borderId="0" xfId="0" applyNumberFormat="1" applyFont="1" applyFill="1"/>
    <xf numFmtId="164" fontId="2" fillId="5" borderId="2" xfId="0" applyNumberFormat="1" applyFont="1" applyFill="1" applyBorder="1" applyAlignment="1">
      <alignment horizontal="right"/>
    </xf>
    <xf numFmtId="49" fontId="2" fillId="5" borderId="20" xfId="0" applyNumberFormat="1" applyFont="1" applyFill="1" applyBorder="1" applyAlignment="1">
      <alignment horizontal="right"/>
    </xf>
    <xf numFmtId="164" fontId="2" fillId="5" borderId="16" xfId="0" applyNumberFormat="1" applyFont="1" applyFill="1" applyBorder="1" applyAlignment="1">
      <alignment horizontal="right"/>
    </xf>
    <xf numFmtId="164" fontId="2" fillId="4" borderId="13" xfId="0" applyNumberFormat="1" applyFont="1" applyFill="1" applyBorder="1"/>
    <xf numFmtId="164" fontId="2" fillId="4" borderId="31" xfId="0" applyNumberFormat="1" applyFont="1" applyFill="1" applyBorder="1" applyAlignment="1">
      <alignment horizontal="right"/>
    </xf>
    <xf numFmtId="164" fontId="2" fillId="5" borderId="0" xfId="0" applyNumberFormat="1" applyFont="1" applyFill="1"/>
    <xf numFmtId="164" fontId="2" fillId="5" borderId="20" xfId="0" applyNumberFormat="1" applyFont="1" applyFill="1" applyBorder="1" applyAlignment="1">
      <alignment horizontal="right"/>
    </xf>
    <xf numFmtId="49" fontId="2" fillId="0" borderId="0" xfId="0" applyNumberFormat="1" applyFont="1" applyAlignment="1">
      <alignment horizontal="left"/>
    </xf>
    <xf numFmtId="166" fontId="2" fillId="5" borderId="0" xfId="0" applyNumberFormat="1" applyFont="1" applyFill="1" applyAlignment="1">
      <alignment horizontal="right"/>
    </xf>
    <xf numFmtId="49" fontId="2" fillId="5" borderId="0" xfId="0" applyNumberFormat="1" applyFont="1" applyFill="1" applyAlignment="1">
      <alignment horizontal="left"/>
    </xf>
    <xf numFmtId="166" fontId="2" fillId="5" borderId="2" xfId="0" applyNumberFormat="1" applyFont="1" applyFill="1" applyBorder="1" applyAlignment="1">
      <alignment horizontal="right"/>
    </xf>
    <xf numFmtId="166" fontId="2" fillId="5" borderId="16" xfId="0" applyNumberFormat="1" applyFont="1" applyFill="1" applyBorder="1" applyAlignment="1">
      <alignment horizontal="right"/>
    </xf>
    <xf numFmtId="0" fontId="2" fillId="5" borderId="1" xfId="0" applyFont="1" applyFill="1" applyBorder="1"/>
    <xf numFmtId="0" fontId="2" fillId="5" borderId="0" xfId="0" applyFont="1" applyFill="1" applyAlignment="1">
      <alignment horizontal="center"/>
    </xf>
    <xf numFmtId="168" fontId="2" fillId="5" borderId="0" xfId="0" applyNumberFormat="1" applyFont="1" applyFill="1" applyAlignment="1">
      <alignment horizontal="center"/>
    </xf>
    <xf numFmtId="164" fontId="2" fillId="4" borderId="12" xfId="0" applyNumberFormat="1" applyFont="1" applyFill="1" applyBorder="1"/>
    <xf numFmtId="164" fontId="2" fillId="4" borderId="15" xfId="0" applyNumberFormat="1" applyFont="1" applyFill="1" applyBorder="1"/>
    <xf numFmtId="164" fontId="2" fillId="4" borderId="16" xfId="0" applyNumberFormat="1" applyFont="1" applyFill="1" applyBorder="1"/>
    <xf numFmtId="164" fontId="2" fillId="4" borderId="22" xfId="0" applyNumberFormat="1" applyFont="1" applyFill="1" applyBorder="1"/>
    <xf numFmtId="164" fontId="2" fillId="4" borderId="31" xfId="0" applyNumberFormat="1" applyFont="1" applyFill="1" applyBorder="1"/>
    <xf numFmtId="164" fontId="2" fillId="4" borderId="14" xfId="0" applyNumberFormat="1" applyFont="1" applyFill="1" applyBorder="1"/>
    <xf numFmtId="49" fontId="2" fillId="5" borderId="28" xfId="0" applyNumberFormat="1" applyFont="1" applyFill="1" applyBorder="1" applyAlignment="1">
      <alignment horizontal="center"/>
    </xf>
    <xf numFmtId="49" fontId="2" fillId="5" borderId="0" xfId="0" applyNumberFormat="1" applyFont="1" applyFill="1" applyAlignment="1">
      <alignment horizontal="center"/>
    </xf>
    <xf numFmtId="0" fontId="2" fillId="5" borderId="14" xfId="0" applyFont="1" applyFill="1" applyBorder="1"/>
    <xf numFmtId="49" fontId="2" fillId="3" borderId="12" xfId="0" applyNumberFormat="1" applyFont="1" applyFill="1" applyBorder="1" applyProtection="1">
      <protection locked="0"/>
    </xf>
    <xf numFmtId="49" fontId="2" fillId="3" borderId="13" xfId="0" applyNumberFormat="1" applyFont="1" applyFill="1" applyBorder="1" applyProtection="1">
      <protection locked="0"/>
    </xf>
    <xf numFmtId="49" fontId="2" fillId="3" borderId="14" xfId="0" applyNumberFormat="1" applyFont="1" applyFill="1" applyBorder="1" applyProtection="1">
      <protection locked="0"/>
    </xf>
    <xf numFmtId="49" fontId="2" fillId="5" borderId="20" xfId="0" applyNumberFormat="1" applyFont="1" applyFill="1" applyBorder="1"/>
    <xf numFmtId="0" fontId="5" fillId="5" borderId="13" xfId="0" applyFont="1" applyFill="1" applyBorder="1"/>
    <xf numFmtId="164" fontId="5" fillId="4" borderId="16" xfId="0" applyNumberFormat="1" applyFont="1" applyFill="1" applyBorder="1" applyAlignment="1">
      <alignment horizontal="right"/>
    </xf>
    <xf numFmtId="0" fontId="1" fillId="2" borderId="16" xfId="0" applyFont="1" applyFill="1" applyBorder="1" applyAlignment="1" applyProtection="1">
      <alignment horizontal="left"/>
      <protection locked="0"/>
    </xf>
    <xf numFmtId="0" fontId="1" fillId="2" borderId="8" xfId="0" applyFont="1" applyFill="1" applyBorder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0" fontId="1" fillId="2" borderId="9" xfId="0" applyFont="1" applyFill="1" applyBorder="1" applyAlignment="1" applyProtection="1">
      <alignment horizontal="left"/>
      <protection locked="0"/>
    </xf>
    <xf numFmtId="0" fontId="1" fillId="5" borderId="13" xfId="0" applyFont="1" applyFill="1" applyBorder="1"/>
    <xf numFmtId="0" fontId="1" fillId="5" borderId="13" xfId="0" applyFont="1" applyFill="1" applyBorder="1" applyAlignment="1">
      <alignment horizontal="left"/>
    </xf>
    <xf numFmtId="0" fontId="1" fillId="5" borderId="0" xfId="0" applyFont="1" applyFill="1"/>
    <xf numFmtId="0" fontId="1" fillId="5" borderId="0" xfId="0" applyFont="1" applyFill="1" applyAlignment="1">
      <alignment horizontal="right"/>
    </xf>
    <xf numFmtId="166" fontId="1" fillId="5" borderId="0" xfId="0" applyNumberFormat="1" applyFont="1" applyFill="1" applyAlignment="1">
      <alignment horizontal="right"/>
    </xf>
    <xf numFmtId="0" fontId="1" fillId="5" borderId="0" xfId="0" applyFont="1" applyFill="1" applyAlignment="1">
      <alignment horizontal="left"/>
    </xf>
    <xf numFmtId="49" fontId="1" fillId="5" borderId="2" xfId="0" applyNumberFormat="1" applyFont="1" applyFill="1" applyBorder="1"/>
    <xf numFmtId="49" fontId="1" fillId="5" borderId="0" xfId="0" applyNumberFormat="1" applyFont="1" applyFill="1" applyAlignment="1">
      <alignment horizontal="right"/>
    </xf>
    <xf numFmtId="49" fontId="1" fillId="5" borderId="23" xfId="0" applyNumberFormat="1" applyFont="1" applyFill="1" applyBorder="1"/>
    <xf numFmtId="49" fontId="1" fillId="5" borderId="16" xfId="0" applyNumberFormat="1" applyFont="1" applyFill="1" applyBorder="1"/>
    <xf numFmtId="49" fontId="1" fillId="5" borderId="0" xfId="0" applyNumberFormat="1" applyFont="1" applyFill="1" applyAlignment="1">
      <alignment horizontal="left"/>
    </xf>
    <xf numFmtId="49" fontId="1" fillId="5" borderId="22" xfId="0" applyNumberFormat="1" applyFont="1" applyFill="1" applyBorder="1" applyAlignment="1">
      <alignment horizontal="left"/>
    </xf>
    <xf numFmtId="49" fontId="1" fillId="5" borderId="13" xfId="0" applyNumberFormat="1" applyFont="1" applyFill="1" applyBorder="1"/>
    <xf numFmtId="0" fontId="1" fillId="5" borderId="1" xfId="0" applyFont="1" applyFill="1" applyBorder="1"/>
    <xf numFmtId="0" fontId="1" fillId="2" borderId="5" xfId="0" applyFont="1" applyFill="1" applyBorder="1" applyAlignment="1" applyProtection="1">
      <alignment horizontal="left"/>
      <protection locked="0"/>
    </xf>
    <xf numFmtId="0" fontId="1" fillId="5" borderId="14" xfId="0" applyFont="1" applyFill="1" applyBorder="1"/>
    <xf numFmtId="0" fontId="1" fillId="5" borderId="2" xfId="0" applyFont="1" applyFill="1" applyBorder="1"/>
    <xf numFmtId="49" fontId="1" fillId="5" borderId="1" xfId="0" applyNumberFormat="1" applyFont="1" applyFill="1" applyBorder="1"/>
    <xf numFmtId="0" fontId="1" fillId="5" borderId="31" xfId="0" applyFont="1" applyFill="1" applyBorder="1"/>
    <xf numFmtId="0" fontId="1" fillId="5" borderId="16" xfId="0" applyFont="1" applyFill="1" applyBorder="1"/>
    <xf numFmtId="165" fontId="1" fillId="4" borderId="24" xfId="0" applyNumberFormat="1" applyFont="1" applyFill="1" applyBorder="1" applyAlignment="1">
      <alignment horizontal="right"/>
    </xf>
    <xf numFmtId="164" fontId="1" fillId="5" borderId="0" xfId="0" applyNumberFormat="1" applyFont="1" applyFill="1" applyAlignment="1">
      <alignment horizontal="right"/>
    </xf>
    <xf numFmtId="164" fontId="1" fillId="4" borderId="16" xfId="0" applyNumberFormat="1" applyFont="1" applyFill="1" applyBorder="1"/>
    <xf numFmtId="167" fontId="1" fillId="5" borderId="0" xfId="0" applyNumberFormat="1" applyFont="1" applyFill="1" applyAlignment="1">
      <alignment horizontal="left"/>
    </xf>
    <xf numFmtId="164" fontId="1" fillId="5" borderId="0" xfId="0" applyNumberFormat="1" applyFont="1" applyFill="1" applyAlignment="1">
      <alignment horizontal="left"/>
    </xf>
    <xf numFmtId="9" fontId="1" fillId="5" borderId="0" xfId="0" applyNumberFormat="1" applyFont="1" applyFill="1" applyAlignment="1">
      <alignment horizontal="left"/>
    </xf>
    <xf numFmtId="165" fontId="1" fillId="5" borderId="0" xfId="0" applyNumberFormat="1" applyFont="1" applyFill="1"/>
    <xf numFmtId="166" fontId="1" fillId="5" borderId="28" xfId="0" applyNumberFormat="1" applyFont="1" applyFill="1" applyBorder="1"/>
    <xf numFmtId="0" fontId="1" fillId="5" borderId="24" xfId="0" applyFont="1" applyFill="1" applyBorder="1"/>
    <xf numFmtId="164" fontId="1" fillId="5" borderId="0" xfId="0" applyNumberFormat="1" applyFont="1" applyFill="1"/>
    <xf numFmtId="164" fontId="1" fillId="5" borderId="28" xfId="0" applyNumberFormat="1" applyFont="1" applyFill="1" applyBorder="1"/>
    <xf numFmtId="164" fontId="1" fillId="4" borderId="0" xfId="0" applyNumberFormat="1" applyFont="1" applyFill="1"/>
    <xf numFmtId="164" fontId="1" fillId="5" borderId="20" xfId="0" applyNumberFormat="1" applyFont="1" applyFill="1" applyBorder="1"/>
    <xf numFmtId="166" fontId="1" fillId="5" borderId="0" xfId="0" applyNumberFormat="1" applyFont="1" applyFill="1"/>
    <xf numFmtId="49" fontId="1" fillId="5" borderId="0" xfId="0" applyNumberFormat="1" applyFont="1" applyFill="1"/>
    <xf numFmtId="165" fontId="1" fillId="5" borderId="0" xfId="0" applyNumberFormat="1" applyFont="1" applyFill="1" applyAlignment="1">
      <alignment horizontal="right"/>
    </xf>
    <xf numFmtId="166" fontId="1" fillId="5" borderId="0" xfId="0" applyNumberFormat="1" applyFont="1" applyFill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5" borderId="13" xfId="0" applyFont="1" applyFill="1" applyBorder="1" applyAlignment="1">
      <alignment horizontal="left"/>
    </xf>
    <xf numFmtId="0" fontId="1" fillId="5" borderId="16" xfId="0" applyFont="1" applyFill="1" applyBorder="1" applyAlignment="1">
      <alignment horizontal="left"/>
    </xf>
    <xf numFmtId="0" fontId="2" fillId="5" borderId="14" xfId="0" applyFont="1" applyFill="1" applyBorder="1" applyAlignment="1">
      <alignment horizontal="left"/>
    </xf>
    <xf numFmtId="0" fontId="2" fillId="5" borderId="0" xfId="0" applyFont="1" applyFill="1" applyAlignment="1">
      <alignment horizontal="left"/>
    </xf>
    <xf numFmtId="0" fontId="1" fillId="5" borderId="28" xfId="0" applyFont="1" applyFill="1" applyBorder="1" applyAlignment="1">
      <alignment horizontal="left"/>
    </xf>
    <xf numFmtId="49" fontId="1" fillId="5" borderId="2" xfId="0" applyNumberFormat="1" applyFont="1" applyFill="1" applyBorder="1" applyAlignment="1">
      <alignment horizontal="left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1" fillId="5" borderId="12" xfId="0" applyFont="1" applyFill="1" applyBorder="1" applyAlignment="1">
      <alignment horizontal="left"/>
    </xf>
    <xf numFmtId="164" fontId="1" fillId="2" borderId="7" xfId="0" applyNumberFormat="1" applyFont="1" applyFill="1" applyBorder="1" applyAlignment="1" applyProtection="1">
      <alignment horizontal="left"/>
      <protection locked="0"/>
    </xf>
    <xf numFmtId="164" fontId="1" fillId="2" borderId="3" xfId="0" applyNumberFormat="1" applyFont="1" applyFill="1" applyBorder="1" applyAlignment="1" applyProtection="1">
      <alignment horizontal="left"/>
      <protection locked="0"/>
    </xf>
    <xf numFmtId="49" fontId="1" fillId="5" borderId="23" xfId="0" applyNumberFormat="1" applyFont="1" applyFill="1" applyBorder="1" applyAlignment="1">
      <alignment horizontal="left"/>
    </xf>
    <xf numFmtId="0" fontId="1" fillId="2" borderId="6" xfId="0" applyFont="1" applyFill="1" applyBorder="1" applyAlignment="1" applyProtection="1">
      <alignment horizontal="left"/>
      <protection locked="0"/>
    </xf>
    <xf numFmtId="164" fontId="1" fillId="4" borderId="8" xfId="0" applyNumberFormat="1" applyFont="1" applyFill="1" applyBorder="1" applyAlignment="1">
      <alignment horizontal="left"/>
    </xf>
    <xf numFmtId="164" fontId="1" fillId="4" borderId="9" xfId="0" applyNumberFormat="1" applyFont="1" applyFill="1" applyBorder="1" applyAlignment="1">
      <alignment horizontal="left"/>
    </xf>
    <xf numFmtId="49" fontId="1" fillId="5" borderId="16" xfId="0" applyNumberFormat="1" applyFont="1" applyFill="1" applyBorder="1" applyAlignment="1">
      <alignment horizontal="left"/>
    </xf>
    <xf numFmtId="165" fontId="1" fillId="4" borderId="8" xfId="0" applyNumberFormat="1" applyFont="1" applyFill="1" applyBorder="1" applyAlignment="1" applyProtection="1">
      <alignment horizontal="left"/>
      <protection hidden="1"/>
    </xf>
    <xf numFmtId="165" fontId="1" fillId="4" borderId="9" xfId="0" applyNumberFormat="1" applyFont="1" applyFill="1" applyBorder="1" applyAlignment="1" applyProtection="1">
      <alignment horizontal="left"/>
      <protection hidden="1"/>
    </xf>
    <xf numFmtId="49" fontId="1" fillId="5" borderId="13" xfId="0" applyNumberFormat="1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165" fontId="1" fillId="2" borderId="34" xfId="0" applyNumberFormat="1" applyFont="1" applyFill="1" applyBorder="1" applyAlignment="1" applyProtection="1">
      <alignment horizontal="left"/>
      <protection locked="0"/>
    </xf>
    <xf numFmtId="165" fontId="1" fillId="2" borderId="4" xfId="0" applyNumberFormat="1" applyFont="1" applyFill="1" applyBorder="1" applyAlignment="1" applyProtection="1">
      <alignment horizontal="left"/>
      <protection locked="0"/>
    </xf>
    <xf numFmtId="0" fontId="1" fillId="5" borderId="32" xfId="0" applyFont="1" applyFill="1" applyBorder="1" applyAlignment="1">
      <alignment horizontal="left"/>
    </xf>
    <xf numFmtId="0" fontId="1" fillId="5" borderId="14" xfId="0" applyFont="1" applyFill="1" applyBorder="1" applyAlignment="1">
      <alignment horizontal="left"/>
    </xf>
    <xf numFmtId="167" fontId="1" fillId="4" borderId="30" xfId="0" applyNumberFormat="1" applyFont="1" applyFill="1" applyBorder="1" applyAlignment="1">
      <alignment horizontal="left"/>
    </xf>
    <xf numFmtId="167" fontId="1" fillId="4" borderId="17" xfId="0" applyNumberFormat="1" applyFont="1" applyFill="1" applyBorder="1" applyAlignment="1">
      <alignment horizontal="left"/>
    </xf>
    <xf numFmtId="0" fontId="2" fillId="5" borderId="20" xfId="0" applyFont="1" applyFill="1" applyBorder="1" applyAlignment="1">
      <alignment horizontal="left"/>
    </xf>
    <xf numFmtId="164" fontId="2" fillId="4" borderId="0" xfId="0" applyNumberFormat="1" applyFont="1" applyFill="1" applyAlignment="1">
      <alignment horizontal="left"/>
    </xf>
    <xf numFmtId="0" fontId="1" fillId="5" borderId="2" xfId="0" applyFont="1" applyFill="1" applyBorder="1" applyAlignment="1">
      <alignment horizontal="left"/>
    </xf>
    <xf numFmtId="165" fontId="1" fillId="0" borderId="16" xfId="0" applyNumberFormat="1" applyFont="1" applyBorder="1" applyAlignment="1">
      <alignment horizontal="left"/>
    </xf>
    <xf numFmtId="165" fontId="1" fillId="0" borderId="9" xfId="0" applyNumberFormat="1" applyFont="1" applyBorder="1" applyAlignment="1">
      <alignment horizontal="left"/>
    </xf>
    <xf numFmtId="49" fontId="1" fillId="5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3" xfId="0" applyFont="1" applyFill="1" applyBorder="1" applyAlignment="1" applyProtection="1">
      <alignment horizontal="left"/>
      <protection locked="0"/>
    </xf>
    <xf numFmtId="1" fontId="1" fillId="2" borderId="34" xfId="0" applyNumberFormat="1" applyFont="1" applyFill="1" applyBorder="1" applyAlignment="1" applyProtection="1">
      <alignment horizontal="left"/>
      <protection locked="0"/>
    </xf>
    <xf numFmtId="0" fontId="1" fillId="5" borderId="31" xfId="0" applyFont="1" applyFill="1" applyBorder="1" applyAlignment="1">
      <alignment horizontal="left"/>
    </xf>
    <xf numFmtId="0" fontId="1" fillId="4" borderId="16" xfId="0" applyFont="1" applyFill="1" applyBorder="1" applyAlignment="1">
      <alignment horizontal="left"/>
    </xf>
    <xf numFmtId="1" fontId="1" fillId="4" borderId="9" xfId="0" applyNumberFormat="1" applyFont="1" applyFill="1" applyBorder="1" applyAlignment="1">
      <alignment horizontal="left"/>
    </xf>
    <xf numFmtId="165" fontId="1" fillId="0" borderId="23" xfId="0" applyNumberFormat="1" applyFont="1" applyBorder="1" applyAlignment="1">
      <alignment horizontal="left"/>
    </xf>
    <xf numFmtId="165" fontId="1" fillId="0" borderId="6" xfId="0" applyNumberFormat="1" applyFont="1" applyBorder="1" applyAlignment="1">
      <alignment horizontal="left"/>
    </xf>
    <xf numFmtId="0" fontId="1" fillId="0" borderId="24" xfId="0" applyFont="1" applyBorder="1" applyAlignment="1">
      <alignment horizontal="left"/>
    </xf>
    <xf numFmtId="165" fontId="1" fillId="4" borderId="24" xfId="0" applyNumberFormat="1" applyFont="1" applyFill="1" applyBorder="1" applyAlignment="1">
      <alignment horizontal="left"/>
    </xf>
    <xf numFmtId="165" fontId="1" fillId="4" borderId="17" xfId="0" applyNumberFormat="1" applyFont="1" applyFill="1" applyBorder="1" applyAlignment="1">
      <alignment horizontal="left"/>
    </xf>
    <xf numFmtId="164" fontId="2" fillId="5" borderId="0" xfId="0" applyNumberFormat="1" applyFont="1" applyFill="1" applyAlignment="1">
      <alignment horizontal="left"/>
    </xf>
    <xf numFmtId="0" fontId="2" fillId="5" borderId="28" xfId="0" applyFont="1" applyFill="1" applyBorder="1" applyAlignment="1">
      <alignment horizontal="left"/>
    </xf>
    <xf numFmtId="4" fontId="1" fillId="2" borderId="3" xfId="0" applyNumberFormat="1" applyFont="1" applyFill="1" applyBorder="1" applyAlignment="1" applyProtection="1">
      <alignment horizontal="left"/>
      <protection locked="0"/>
    </xf>
    <xf numFmtId="164" fontId="1" fillId="4" borderId="16" xfId="0" applyNumberFormat="1" applyFont="1" applyFill="1" applyBorder="1" applyAlignment="1">
      <alignment horizontal="left"/>
    </xf>
    <xf numFmtId="4" fontId="1" fillId="4" borderId="9" xfId="0" applyNumberFormat="1" applyFont="1" applyFill="1" applyBorder="1" applyAlignment="1">
      <alignment horizontal="left"/>
    </xf>
    <xf numFmtId="4" fontId="1" fillId="2" borderId="8" xfId="0" applyNumberFormat="1" applyFont="1" applyFill="1" applyBorder="1" applyAlignment="1" applyProtection="1">
      <alignment horizontal="left"/>
      <protection locked="0"/>
    </xf>
    <xf numFmtId="4" fontId="1" fillId="2" borderId="9" xfId="0" applyNumberFormat="1" applyFont="1" applyFill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164" fontId="2" fillId="4" borderId="42" xfId="0" applyNumberFormat="1" applyFont="1" applyFill="1" applyBorder="1" applyAlignment="1">
      <alignment horizontal="left"/>
    </xf>
    <xf numFmtId="4" fontId="2" fillId="4" borderId="44" xfId="0" applyNumberFormat="1" applyFont="1" applyFill="1" applyBorder="1" applyAlignment="1">
      <alignment horizontal="left"/>
    </xf>
    <xf numFmtId="165" fontId="1" fillId="5" borderId="0" xfId="0" applyNumberFormat="1" applyFont="1" applyFill="1" applyAlignment="1">
      <alignment horizontal="left"/>
    </xf>
    <xf numFmtId="165" fontId="1" fillId="5" borderId="28" xfId="0" applyNumberFormat="1" applyFont="1" applyFill="1" applyBorder="1" applyAlignment="1">
      <alignment horizontal="left"/>
    </xf>
    <xf numFmtId="165" fontId="1" fillId="0" borderId="16" xfId="0" applyNumberFormat="1" applyFont="1" applyBorder="1" applyAlignment="1" applyProtection="1">
      <alignment horizontal="left"/>
      <protection hidden="1"/>
    </xf>
    <xf numFmtId="165" fontId="1" fillId="0" borderId="9" xfId="0" applyNumberFormat="1" applyFont="1" applyBorder="1" applyAlignment="1" applyProtection="1">
      <alignment horizontal="left"/>
      <protection hidden="1"/>
    </xf>
    <xf numFmtId="0" fontId="1" fillId="5" borderId="23" xfId="0" applyFont="1" applyFill="1" applyBorder="1" applyAlignment="1">
      <alignment horizontal="left"/>
    </xf>
    <xf numFmtId="4" fontId="1" fillId="2" borderId="5" xfId="0" applyNumberFormat="1" applyFont="1" applyFill="1" applyBorder="1" applyAlignment="1" applyProtection="1">
      <alignment horizontal="left"/>
      <protection locked="0"/>
    </xf>
    <xf numFmtId="4" fontId="1" fillId="2" borderId="6" xfId="0" applyNumberFormat="1" applyFont="1" applyFill="1" applyBorder="1" applyAlignment="1" applyProtection="1">
      <alignment horizontal="left"/>
      <protection locked="0"/>
    </xf>
    <xf numFmtId="164" fontId="2" fillId="4" borderId="34" xfId="0" applyNumberFormat="1" applyFont="1" applyFill="1" applyBorder="1" applyAlignment="1">
      <alignment horizontal="left"/>
    </xf>
    <xf numFmtId="4" fontId="2" fillId="4" borderId="4" xfId="0" applyNumberFormat="1" applyFont="1" applyFill="1" applyBorder="1" applyAlignment="1">
      <alignment horizontal="left"/>
    </xf>
    <xf numFmtId="0" fontId="1" fillId="0" borderId="25" xfId="0" applyFont="1" applyBorder="1" applyAlignment="1">
      <alignment horizontal="left"/>
    </xf>
    <xf numFmtId="164" fontId="1" fillId="2" borderId="26" xfId="0" applyNumberFormat="1" applyFont="1" applyFill="1" applyBorder="1" applyAlignment="1" applyProtection="1">
      <alignment horizontal="left"/>
      <protection locked="0"/>
    </xf>
    <xf numFmtId="4" fontId="1" fillId="2" borderId="27" xfId="0" applyNumberFormat="1" applyFont="1" applyFill="1" applyBorder="1" applyAlignment="1" applyProtection="1">
      <alignment horizontal="left"/>
      <protection locked="0"/>
    </xf>
    <xf numFmtId="4" fontId="2" fillId="4" borderId="0" xfId="0" applyNumberFormat="1" applyFont="1" applyFill="1" applyAlignment="1">
      <alignment horizontal="left"/>
    </xf>
    <xf numFmtId="164" fontId="1" fillId="2" borderId="8" xfId="0" applyNumberFormat="1" applyFont="1" applyFill="1" applyBorder="1" applyAlignment="1" applyProtection="1">
      <alignment horizontal="left"/>
      <protection locked="0"/>
    </xf>
    <xf numFmtId="164" fontId="1" fillId="2" borderId="9" xfId="0" applyNumberFormat="1" applyFont="1" applyFill="1" applyBorder="1" applyAlignment="1" applyProtection="1">
      <alignment horizontal="left"/>
      <protection locked="0"/>
    </xf>
    <xf numFmtId="166" fontId="2" fillId="5" borderId="28" xfId="0" applyNumberFormat="1" applyFont="1" applyFill="1" applyBorder="1" applyAlignment="1">
      <alignment horizontal="left"/>
    </xf>
    <xf numFmtId="166" fontId="1" fillId="5" borderId="28" xfId="0" applyNumberFormat="1" applyFont="1" applyFill="1" applyBorder="1" applyAlignment="1">
      <alignment horizontal="left"/>
    </xf>
    <xf numFmtId="166" fontId="1" fillId="5" borderId="12" xfId="0" applyNumberFormat="1" applyFont="1" applyFill="1" applyBorder="1" applyAlignment="1">
      <alignment horizontal="left"/>
    </xf>
    <xf numFmtId="164" fontId="1" fillId="4" borderId="7" xfId="0" applyNumberFormat="1" applyFont="1" applyFill="1" applyBorder="1" applyAlignment="1">
      <alignment horizontal="left"/>
    </xf>
    <xf numFmtId="164" fontId="1" fillId="4" borderId="3" xfId="0" applyNumberFormat="1" applyFont="1" applyFill="1" applyBorder="1" applyAlignment="1">
      <alignment horizontal="left"/>
    </xf>
    <xf numFmtId="164" fontId="1" fillId="2" borderId="16" xfId="0" applyNumberFormat="1" applyFont="1" applyFill="1" applyBorder="1" applyAlignment="1" applyProtection="1">
      <alignment horizontal="left"/>
      <protection locked="0"/>
    </xf>
    <xf numFmtId="166" fontId="1" fillId="2" borderId="9" xfId="0" applyNumberFormat="1" applyFont="1" applyFill="1" applyBorder="1" applyAlignment="1" applyProtection="1">
      <alignment horizontal="left"/>
      <protection locked="0"/>
    </xf>
    <xf numFmtId="165" fontId="1" fillId="4" borderId="8" xfId="0" applyNumberFormat="1" applyFont="1" applyFill="1" applyBorder="1" applyAlignment="1">
      <alignment horizontal="left"/>
    </xf>
    <xf numFmtId="165" fontId="1" fillId="4" borderId="9" xfId="0" applyNumberFormat="1" applyFont="1" applyFill="1" applyBorder="1" applyAlignment="1">
      <alignment horizontal="left"/>
    </xf>
    <xf numFmtId="0" fontId="1" fillId="5" borderId="29" xfId="0" applyFont="1" applyFill="1" applyBorder="1" applyAlignment="1">
      <alignment horizontal="left"/>
    </xf>
    <xf numFmtId="164" fontId="1" fillId="2" borderId="27" xfId="0" applyNumberFormat="1" applyFont="1" applyFill="1" applyBorder="1" applyAlignment="1" applyProtection="1">
      <alignment horizontal="left"/>
      <protection locked="0"/>
    </xf>
    <xf numFmtId="164" fontId="2" fillId="4" borderId="8" xfId="0" applyNumberFormat="1" applyFont="1" applyFill="1" applyBorder="1" applyAlignment="1">
      <alignment horizontal="left"/>
    </xf>
    <xf numFmtId="164" fontId="2" fillId="4" borderId="9" xfId="0" applyNumberFormat="1" applyFont="1" applyFill="1" applyBorder="1" applyAlignment="1">
      <alignment horizontal="left"/>
    </xf>
    <xf numFmtId="164" fontId="1" fillId="5" borderId="28" xfId="0" applyNumberFormat="1" applyFont="1" applyFill="1" applyBorder="1" applyAlignment="1">
      <alignment horizontal="left"/>
    </xf>
    <xf numFmtId="165" fontId="1" fillId="4" borderId="5" xfId="0" applyNumberFormat="1" applyFont="1" applyFill="1" applyBorder="1" applyAlignment="1">
      <alignment horizontal="left"/>
    </xf>
    <xf numFmtId="165" fontId="1" fillId="4" borderId="6" xfId="0" applyNumberFormat="1" applyFont="1" applyFill="1" applyBorder="1" applyAlignment="1">
      <alignment horizontal="left"/>
    </xf>
    <xf numFmtId="164" fontId="1" fillId="4" borderId="5" xfId="0" applyNumberFormat="1" applyFont="1" applyFill="1" applyBorder="1" applyAlignment="1">
      <alignment horizontal="left"/>
    </xf>
    <xf numFmtId="164" fontId="1" fillId="4" borderId="6" xfId="0" applyNumberFormat="1" applyFont="1" applyFill="1" applyBorder="1" applyAlignment="1">
      <alignment horizontal="left"/>
    </xf>
    <xf numFmtId="0" fontId="2" fillId="5" borderId="31" xfId="0" applyFont="1" applyFill="1" applyBorder="1" applyAlignment="1">
      <alignment horizontal="left"/>
    </xf>
    <xf numFmtId="164" fontId="2" fillId="4" borderId="4" xfId="0" applyNumberFormat="1" applyFont="1" applyFill="1" applyBorder="1" applyAlignment="1">
      <alignment horizontal="left"/>
    </xf>
    <xf numFmtId="0" fontId="1" fillId="5" borderId="24" xfId="0" applyFont="1" applyFill="1" applyBorder="1" applyAlignment="1">
      <alignment horizontal="left"/>
    </xf>
    <xf numFmtId="164" fontId="1" fillId="4" borderId="30" xfId="0" applyNumberFormat="1" applyFont="1" applyFill="1" applyBorder="1" applyAlignment="1">
      <alignment horizontal="left"/>
    </xf>
    <xf numFmtId="164" fontId="1" fillId="4" borderId="11" xfId="0" applyNumberFormat="1" applyFont="1" applyFill="1" applyBorder="1" applyAlignment="1">
      <alignment horizontal="left"/>
    </xf>
    <xf numFmtId="0" fontId="2" fillId="5" borderId="21" xfId="0" applyFont="1" applyFill="1" applyBorder="1" applyAlignment="1">
      <alignment horizontal="left"/>
    </xf>
    <xf numFmtId="164" fontId="2" fillId="4" borderId="18" xfId="0" applyNumberFormat="1" applyFont="1" applyFill="1" applyBorder="1" applyAlignment="1">
      <alignment horizontal="left"/>
    </xf>
    <xf numFmtId="164" fontId="2" fillId="4" borderId="19" xfId="0" applyNumberFormat="1" applyFont="1" applyFill="1" applyBorder="1" applyAlignment="1">
      <alignment horizontal="left"/>
    </xf>
    <xf numFmtId="164" fontId="1" fillId="2" borderId="22" xfId="0" applyNumberFormat="1" applyFont="1" applyFill="1" applyBorder="1" applyAlignment="1" applyProtection="1">
      <alignment horizontal="left"/>
      <protection locked="0"/>
    </xf>
    <xf numFmtId="0" fontId="1" fillId="5" borderId="20" xfId="0" applyFont="1" applyFill="1" applyBorder="1" applyAlignment="1">
      <alignment horizontal="left"/>
    </xf>
    <xf numFmtId="164" fontId="1" fillId="4" borderId="20" xfId="0" applyNumberFormat="1" applyFont="1" applyFill="1" applyBorder="1" applyAlignment="1">
      <alignment horizontal="left"/>
    </xf>
    <xf numFmtId="164" fontId="1" fillId="4" borderId="0" xfId="0" applyNumberFormat="1" applyFont="1" applyFill="1" applyAlignment="1">
      <alignment horizontal="left"/>
    </xf>
    <xf numFmtId="164" fontId="1" fillId="2" borderId="11" xfId="0" applyNumberFormat="1" applyFont="1" applyFill="1" applyBorder="1" applyAlignment="1" applyProtection="1">
      <alignment horizontal="left"/>
      <protection locked="0"/>
    </xf>
    <xf numFmtId="164" fontId="2" fillId="4" borderId="20" xfId="0" applyNumberFormat="1" applyFont="1" applyFill="1" applyBorder="1" applyAlignment="1">
      <alignment horizontal="left"/>
    </xf>
    <xf numFmtId="49" fontId="1" fillId="0" borderId="2" xfId="0" applyNumberFormat="1" applyFont="1" applyBorder="1" applyAlignment="1" applyProtection="1">
      <alignment horizontal="left"/>
      <protection hidden="1"/>
    </xf>
    <xf numFmtId="49" fontId="1" fillId="0" borderId="3" xfId="0" applyNumberFormat="1" applyFont="1" applyBorder="1" applyAlignment="1" applyProtection="1">
      <alignment horizontal="left"/>
      <protection hidden="1"/>
    </xf>
    <xf numFmtId="49" fontId="1" fillId="0" borderId="8" xfId="0" applyNumberFormat="1" applyFont="1" applyBorder="1" applyAlignment="1" applyProtection="1">
      <alignment horizontal="left"/>
      <protection hidden="1"/>
    </xf>
    <xf numFmtId="49" fontId="1" fillId="0" borderId="22" xfId="0" applyNumberFormat="1" applyFont="1" applyBorder="1" applyAlignment="1" applyProtection="1">
      <alignment horizontal="left"/>
      <protection hidden="1"/>
    </xf>
    <xf numFmtId="164" fontId="2" fillId="5" borderId="28" xfId="0" applyNumberFormat="1" applyFont="1" applyFill="1" applyBorder="1" applyAlignment="1">
      <alignment horizontal="left"/>
    </xf>
    <xf numFmtId="49" fontId="1" fillId="5" borderId="7" xfId="0" applyNumberFormat="1" applyFont="1" applyFill="1" applyBorder="1" applyAlignment="1">
      <alignment horizontal="left"/>
    </xf>
    <xf numFmtId="164" fontId="1" fillId="5" borderId="20" xfId="0" applyNumberFormat="1" applyFont="1" applyFill="1" applyBorder="1" applyAlignment="1">
      <alignment horizontal="left"/>
    </xf>
    <xf numFmtId="164" fontId="1" fillId="5" borderId="3" xfId="0" applyNumberFormat="1" applyFont="1" applyFill="1" applyBorder="1" applyAlignment="1">
      <alignment horizontal="left"/>
    </xf>
    <xf numFmtId="49" fontId="1" fillId="5" borderId="8" xfId="0" applyNumberFormat="1" applyFont="1" applyFill="1" applyBorder="1" applyAlignment="1">
      <alignment horizontal="left"/>
    </xf>
    <xf numFmtId="164" fontId="1" fillId="5" borderId="43" xfId="0" applyNumberFormat="1" applyFont="1" applyFill="1" applyBorder="1" applyAlignment="1">
      <alignment horizontal="left"/>
    </xf>
    <xf numFmtId="164" fontId="1" fillId="5" borderId="9" xfId="0" applyNumberFormat="1" applyFont="1" applyFill="1" applyBorder="1" applyAlignment="1">
      <alignment horizontal="left"/>
    </xf>
    <xf numFmtId="49" fontId="1" fillId="0" borderId="16" xfId="0" applyNumberFormat="1" applyFont="1" applyBorder="1" applyAlignment="1" applyProtection="1">
      <alignment horizontal="left"/>
      <protection hidden="1"/>
    </xf>
    <xf numFmtId="49" fontId="1" fillId="0" borderId="9" xfId="0" applyNumberFormat="1" applyFont="1" applyBorder="1" applyAlignment="1" applyProtection="1">
      <alignment horizontal="left"/>
      <protection hidden="1"/>
    </xf>
    <xf numFmtId="49" fontId="1" fillId="5" borderId="34" xfId="0" applyNumberFormat="1" applyFont="1" applyFill="1" applyBorder="1" applyAlignment="1">
      <alignment horizontal="left"/>
    </xf>
    <xf numFmtId="49" fontId="1" fillId="5" borderId="4" xfId="0" applyNumberFormat="1" applyFont="1" applyFill="1" applyBorder="1" applyAlignment="1">
      <alignment horizontal="left"/>
    </xf>
    <xf numFmtId="49" fontId="1" fillId="5" borderId="9" xfId="0" applyNumberFormat="1" applyFont="1" applyFill="1" applyBorder="1" applyAlignment="1">
      <alignment horizontal="left"/>
    </xf>
    <xf numFmtId="49" fontId="1" fillId="5" borderId="30" xfId="0" applyNumberFormat="1" applyFont="1" applyFill="1" applyBorder="1" applyAlignment="1">
      <alignment horizontal="left"/>
    </xf>
    <xf numFmtId="164" fontId="1" fillId="5" borderId="10" xfId="0" applyNumberFormat="1" applyFont="1" applyFill="1" applyBorder="1" applyAlignment="1">
      <alignment horizontal="left"/>
    </xf>
    <xf numFmtId="164" fontId="1" fillId="4" borderId="24" xfId="0" applyNumberFormat="1" applyFont="1" applyFill="1" applyBorder="1" applyAlignment="1">
      <alignment horizontal="left"/>
    </xf>
    <xf numFmtId="164" fontId="1" fillId="4" borderId="17" xfId="0" applyNumberFormat="1" applyFont="1" applyFill="1" applyBorder="1" applyAlignment="1">
      <alignment horizontal="left"/>
    </xf>
    <xf numFmtId="166" fontId="2" fillId="5" borderId="0" xfId="0" applyNumberFormat="1" applyFont="1" applyFill="1" applyAlignment="1">
      <alignment horizontal="left"/>
    </xf>
    <xf numFmtId="0" fontId="1" fillId="6" borderId="43" xfId="0" applyFont="1" applyFill="1" applyBorder="1" applyAlignment="1" applyProtection="1">
      <alignment horizontal="left"/>
      <protection locked="0"/>
    </xf>
    <xf numFmtId="164" fontId="1" fillId="6" borderId="43" xfId="0" applyNumberFormat="1" applyFont="1" applyFill="1" applyBorder="1" applyAlignment="1" applyProtection="1">
      <alignment horizontal="left"/>
      <protection locked="0"/>
    </xf>
    <xf numFmtId="164" fontId="1" fillId="6" borderId="45" xfId="0" applyNumberFormat="1" applyFont="1" applyFill="1" applyBorder="1" applyAlignment="1" applyProtection="1">
      <alignment horizontal="left"/>
      <protection locked="0"/>
    </xf>
    <xf numFmtId="164" fontId="1" fillId="2" borderId="38" xfId="0" applyNumberFormat="1" applyFont="1" applyFill="1" applyBorder="1" applyAlignment="1" applyProtection="1">
      <alignment horizontal="left"/>
      <protection locked="0"/>
    </xf>
    <xf numFmtId="164" fontId="1" fillId="6" borderId="46" xfId="0" applyNumberFormat="1" applyFont="1" applyFill="1" applyBorder="1" applyAlignment="1" applyProtection="1">
      <alignment horizontal="left"/>
      <protection locked="0"/>
    </xf>
    <xf numFmtId="49" fontId="1" fillId="5" borderId="0" xfId="0" applyNumberFormat="1" applyFont="1" applyFill="1" applyAlignment="1">
      <alignment horizontal="center"/>
    </xf>
    <xf numFmtId="0" fontId="1" fillId="5" borderId="0" xfId="0" applyFont="1" applyFill="1" applyAlignment="1">
      <alignment horizontal="center"/>
    </xf>
    <xf numFmtId="4" fontId="1" fillId="6" borderId="2" xfId="0" applyNumberFormat="1" applyFont="1" applyFill="1" applyBorder="1" applyAlignment="1">
      <alignment horizontal="left"/>
    </xf>
    <xf numFmtId="4" fontId="1" fillId="6" borderId="3" xfId="0" applyNumberFormat="1" applyFont="1" applyFill="1" applyBorder="1" applyAlignment="1">
      <alignment horizontal="left"/>
    </xf>
    <xf numFmtId="165" fontId="1" fillId="6" borderId="1" xfId="0" applyNumberFormat="1" applyFont="1" applyFill="1" applyBorder="1" applyAlignment="1">
      <alignment horizontal="left"/>
    </xf>
    <xf numFmtId="165" fontId="1" fillId="6" borderId="4" xfId="0" applyNumberFormat="1" applyFont="1" applyFill="1" applyBorder="1" applyAlignment="1">
      <alignment horizontal="left"/>
    </xf>
    <xf numFmtId="4" fontId="1" fillId="7" borderId="16" xfId="0" applyNumberFormat="1" applyFont="1" applyFill="1" applyBorder="1" applyAlignment="1">
      <alignment horizontal="left"/>
    </xf>
    <xf numFmtId="4" fontId="1" fillId="7" borderId="9" xfId="0" applyNumberFormat="1" applyFont="1" applyFill="1" applyBorder="1" applyAlignment="1">
      <alignment horizontal="left"/>
    </xf>
    <xf numFmtId="4" fontId="2" fillId="7" borderId="0" xfId="0" applyNumberFormat="1" applyFont="1" applyFill="1" applyAlignment="1">
      <alignment horizontal="left"/>
    </xf>
    <xf numFmtId="3" fontId="1" fillId="6" borderId="24" xfId="0" applyNumberFormat="1" applyFont="1" applyFill="1" applyBorder="1" applyAlignment="1">
      <alignment horizontal="left"/>
    </xf>
    <xf numFmtId="3" fontId="1" fillId="6" borderId="17" xfId="0" applyNumberFormat="1" applyFont="1" applyFill="1" applyBorder="1" applyAlignment="1">
      <alignment horizontal="left"/>
    </xf>
    <xf numFmtId="9" fontId="1" fillId="6" borderId="16" xfId="0" applyNumberFormat="1" applyFont="1" applyFill="1" applyBorder="1" applyAlignment="1">
      <alignment horizontal="left"/>
    </xf>
    <xf numFmtId="9" fontId="1" fillId="6" borderId="9" xfId="0" applyNumberFormat="1" applyFont="1" applyFill="1" applyBorder="1" applyAlignment="1">
      <alignment horizontal="left"/>
    </xf>
    <xf numFmtId="4" fontId="1" fillId="7" borderId="20" xfId="0" applyNumberFormat="1" applyFont="1" applyFill="1" applyBorder="1" applyAlignment="1">
      <alignment horizontal="left"/>
    </xf>
    <xf numFmtId="0" fontId="1" fillId="8" borderId="12" xfId="0" applyFont="1" applyFill="1" applyBorder="1" applyAlignment="1">
      <alignment horizontal="left"/>
    </xf>
    <xf numFmtId="0" fontId="1" fillId="8" borderId="13" xfId="0" applyFont="1" applyFill="1" applyBorder="1" applyAlignment="1">
      <alignment horizontal="left"/>
    </xf>
    <xf numFmtId="0" fontId="1" fillId="8" borderId="31" xfId="0" applyFont="1" applyFill="1" applyBorder="1" applyAlignment="1">
      <alignment horizontal="left"/>
    </xf>
    <xf numFmtId="0" fontId="1" fillId="8" borderId="32" xfId="0" applyFont="1" applyFill="1" applyBorder="1" applyAlignment="1">
      <alignment horizontal="left"/>
    </xf>
    <xf numFmtId="0" fontId="1" fillId="8" borderId="14" xfId="0" applyFont="1" applyFill="1" applyBorder="1" applyAlignment="1">
      <alignment horizontal="left"/>
    </xf>
    <xf numFmtId="0" fontId="2" fillId="8" borderId="0" xfId="0" applyFont="1" applyFill="1" applyAlignment="1">
      <alignment horizontal="left"/>
    </xf>
    <xf numFmtId="0" fontId="2" fillId="8" borderId="20" xfId="0" applyFont="1" applyFill="1" applyBorder="1" applyAlignment="1">
      <alignment horizontal="left"/>
    </xf>
    <xf numFmtId="0" fontId="1" fillId="8" borderId="2" xfId="0" applyFont="1" applyFill="1" applyBorder="1" applyAlignment="1">
      <alignment horizontal="left"/>
    </xf>
    <xf numFmtId="168" fontId="1" fillId="5" borderId="0" xfId="0" applyNumberFormat="1" applyFont="1" applyFill="1"/>
    <xf numFmtId="0" fontId="1" fillId="4" borderId="12" xfId="0" applyFont="1" applyFill="1" applyBorder="1"/>
    <xf numFmtId="0" fontId="1" fillId="4" borderId="32" xfId="0" applyFont="1" applyFill="1" applyBorder="1"/>
    <xf numFmtId="0" fontId="1" fillId="5" borderId="16" xfId="0" applyFont="1" applyFill="1" applyBorder="1" applyAlignment="1">
      <alignment horizontal="right"/>
    </xf>
    <xf numFmtId="0" fontId="1" fillId="4" borderId="13" xfId="0" applyFont="1" applyFill="1" applyBorder="1" applyAlignment="1">
      <alignment horizontal="left"/>
    </xf>
    <xf numFmtId="0" fontId="1" fillId="4" borderId="31" xfId="0" applyFont="1" applyFill="1" applyBorder="1" applyAlignment="1">
      <alignment horizontal="right"/>
    </xf>
    <xf numFmtId="0" fontId="1" fillId="4" borderId="32" xfId="0" applyFont="1" applyFill="1" applyBorder="1" applyAlignment="1">
      <alignment horizontal="right"/>
    </xf>
    <xf numFmtId="0" fontId="1" fillId="3" borderId="15" xfId="0" applyFont="1" applyFill="1" applyBorder="1" applyAlignment="1" applyProtection="1">
      <alignment horizontal="right"/>
      <protection locked="0"/>
    </xf>
    <xf numFmtId="49" fontId="1" fillId="3" borderId="12" xfId="0" applyNumberFormat="1" applyFont="1" applyFill="1" applyBorder="1" applyProtection="1">
      <protection locked="0"/>
    </xf>
    <xf numFmtId="0" fontId="1" fillId="4" borderId="12" xfId="0" applyFont="1" applyFill="1" applyBorder="1" applyAlignment="1">
      <alignment horizontal="right"/>
    </xf>
    <xf numFmtId="0" fontId="1" fillId="4" borderId="13" xfId="0" applyFont="1" applyFill="1" applyBorder="1" applyAlignment="1">
      <alignment horizontal="right"/>
    </xf>
    <xf numFmtId="0" fontId="1" fillId="5" borderId="21" xfId="0" applyFont="1" applyFill="1" applyBorder="1" applyAlignment="1">
      <alignment horizontal="right"/>
    </xf>
    <xf numFmtId="49" fontId="1" fillId="5" borderId="36" xfId="0" applyNumberFormat="1" applyFont="1" applyFill="1" applyBorder="1"/>
    <xf numFmtId="165" fontId="1" fillId="4" borderId="14" xfId="0" applyNumberFormat="1" applyFont="1" applyFill="1" applyBorder="1" applyAlignment="1">
      <alignment horizontal="right"/>
    </xf>
    <xf numFmtId="165" fontId="1" fillId="3" borderId="14" xfId="0" applyNumberFormat="1" applyFont="1" applyFill="1" applyBorder="1" applyAlignment="1" applyProtection="1">
      <alignment horizontal="right"/>
      <protection locked="0"/>
    </xf>
    <xf numFmtId="49" fontId="1" fillId="3" borderId="14" xfId="0" applyNumberFormat="1" applyFont="1" applyFill="1" applyBorder="1" applyProtection="1">
      <protection locked="0"/>
    </xf>
    <xf numFmtId="49" fontId="1" fillId="5" borderId="20" xfId="0" applyNumberFormat="1" applyFont="1" applyFill="1" applyBorder="1"/>
    <xf numFmtId="49" fontId="1" fillId="5" borderId="20" xfId="0" applyNumberFormat="1" applyFont="1" applyFill="1" applyBorder="1" applyAlignment="1">
      <alignment horizontal="left"/>
    </xf>
    <xf numFmtId="164" fontId="1" fillId="4" borderId="37" xfId="0" applyNumberFormat="1" applyFont="1" applyFill="1" applyBorder="1" applyAlignment="1">
      <alignment horizontal="right"/>
    </xf>
    <xf numFmtId="164" fontId="1" fillId="3" borderId="13" xfId="0" applyNumberFormat="1" applyFont="1" applyFill="1" applyBorder="1" applyProtection="1">
      <protection locked="0"/>
    </xf>
    <xf numFmtId="166" fontId="1" fillId="0" borderId="0" xfId="0" applyNumberFormat="1" applyFont="1"/>
    <xf numFmtId="49" fontId="1" fillId="3" borderId="13" xfId="0" applyNumberFormat="1" applyFont="1" applyFill="1" applyBorder="1" applyProtection="1">
      <protection locked="0"/>
    </xf>
    <xf numFmtId="164" fontId="1" fillId="4" borderId="13" xfId="0" applyNumberFormat="1" applyFont="1" applyFill="1" applyBorder="1" applyAlignment="1">
      <alignment horizontal="right"/>
    </xf>
    <xf numFmtId="164" fontId="1" fillId="5" borderId="16" xfId="0" applyNumberFormat="1" applyFont="1" applyFill="1" applyBorder="1" applyAlignment="1">
      <alignment horizontal="left"/>
    </xf>
    <xf numFmtId="164" fontId="1" fillId="4" borderId="13" xfId="0" applyNumberFormat="1" applyFont="1" applyFill="1" applyBorder="1" applyAlignment="1">
      <alignment horizontal="left"/>
    </xf>
    <xf numFmtId="164" fontId="1" fillId="4" borderId="12" xfId="0" applyNumberFormat="1" applyFont="1" applyFill="1" applyBorder="1" applyAlignment="1">
      <alignment horizontal="right"/>
    </xf>
    <xf numFmtId="164" fontId="1" fillId="5" borderId="16" xfId="0" applyNumberFormat="1" applyFont="1" applyFill="1" applyBorder="1" applyAlignment="1">
      <alignment horizontal="right"/>
    </xf>
    <xf numFmtId="49" fontId="1" fillId="5" borderId="28" xfId="0" applyNumberFormat="1" applyFont="1" applyFill="1" applyBorder="1"/>
    <xf numFmtId="164" fontId="1" fillId="4" borderId="14" xfId="0" applyNumberFormat="1" applyFont="1" applyFill="1" applyBorder="1" applyAlignment="1">
      <alignment horizontal="right"/>
    </xf>
    <xf numFmtId="164" fontId="1" fillId="3" borderId="15" xfId="0" applyNumberFormat="1" applyFont="1" applyFill="1" applyBorder="1" applyAlignment="1" applyProtection="1">
      <alignment horizontal="right"/>
      <protection locked="0"/>
    </xf>
    <xf numFmtId="166" fontId="1" fillId="5" borderId="2" xfId="0" applyNumberFormat="1" applyFont="1" applyFill="1" applyBorder="1"/>
    <xf numFmtId="164" fontId="1" fillId="4" borderId="12" xfId="0" applyNumberFormat="1" applyFont="1" applyFill="1" applyBorder="1"/>
    <xf numFmtId="164" fontId="1" fillId="4" borderId="13" xfId="0" applyNumberFormat="1" applyFont="1" applyFill="1" applyBorder="1"/>
    <xf numFmtId="0" fontId="1" fillId="5" borderId="37" xfId="0" applyFont="1" applyFill="1" applyBorder="1"/>
    <xf numFmtId="165" fontId="1" fillId="4" borderId="33" xfId="0" applyNumberFormat="1" applyFont="1" applyFill="1" applyBorder="1" applyAlignment="1">
      <alignment horizontal="right"/>
    </xf>
    <xf numFmtId="165" fontId="1" fillId="3" borderId="22" xfId="0" applyNumberFormat="1" applyFont="1" applyFill="1" applyBorder="1" applyProtection="1">
      <protection locked="0"/>
    </xf>
    <xf numFmtId="165" fontId="1" fillId="0" borderId="0" xfId="0" applyNumberFormat="1" applyFont="1" applyAlignment="1">
      <alignment horizontal="right"/>
    </xf>
    <xf numFmtId="49" fontId="1" fillId="3" borderId="15" xfId="0" applyNumberFormat="1" applyFont="1" applyFill="1" applyBorder="1" applyProtection="1">
      <protection locked="0"/>
    </xf>
    <xf numFmtId="164" fontId="1" fillId="4" borderId="32" xfId="0" applyNumberFormat="1" applyFont="1" applyFill="1" applyBorder="1"/>
    <xf numFmtId="4" fontId="1" fillId="5" borderId="0" xfId="0" applyNumberFormat="1" applyFont="1" applyFill="1"/>
    <xf numFmtId="165" fontId="1" fillId="4" borderId="31" xfId="0" applyNumberFormat="1" applyFont="1" applyFill="1" applyBorder="1" applyAlignment="1">
      <alignment horizontal="right"/>
    </xf>
    <xf numFmtId="165" fontId="1" fillId="4" borderId="13" xfId="0" applyNumberFormat="1" applyFont="1" applyFill="1" applyBorder="1" applyAlignment="1">
      <alignment horizontal="right"/>
    </xf>
    <xf numFmtId="165" fontId="1" fillId="4" borderId="13" xfId="0" applyNumberFormat="1" applyFont="1" applyFill="1" applyBorder="1"/>
    <xf numFmtId="165" fontId="1" fillId="3" borderId="15" xfId="0" applyNumberFormat="1" applyFont="1" applyFill="1" applyBorder="1" applyProtection="1">
      <protection locked="0"/>
    </xf>
    <xf numFmtId="164" fontId="1" fillId="3" borderId="12" xfId="0" applyNumberFormat="1" applyFont="1" applyFill="1" applyBorder="1" applyProtection="1">
      <protection locked="0"/>
    </xf>
    <xf numFmtId="164" fontId="1" fillId="4" borderId="14" xfId="0" applyNumberFormat="1" applyFont="1" applyFill="1" applyBorder="1"/>
    <xf numFmtId="164" fontId="1" fillId="3" borderId="14" xfId="0" applyNumberFormat="1" applyFont="1" applyFill="1" applyBorder="1" applyProtection="1">
      <protection locked="0"/>
    </xf>
    <xf numFmtId="164" fontId="1" fillId="4" borderId="0" xfId="0" applyNumberFormat="1" applyFont="1" applyFill="1" applyAlignment="1">
      <alignment horizontal="right"/>
    </xf>
    <xf numFmtId="165" fontId="1" fillId="4" borderId="0" xfId="0" applyNumberFormat="1" applyFont="1" applyFill="1" applyAlignment="1">
      <alignment horizontal="right"/>
    </xf>
    <xf numFmtId="49" fontId="1" fillId="4" borderId="12" xfId="0" applyNumberFormat="1" applyFont="1" applyFill="1" applyBorder="1"/>
    <xf numFmtId="49" fontId="1" fillId="4" borderId="13" xfId="0" applyNumberFormat="1" applyFont="1" applyFill="1" applyBorder="1"/>
    <xf numFmtId="164" fontId="1" fillId="4" borderId="22" xfId="0" applyNumberFormat="1" applyFont="1" applyFill="1" applyBorder="1"/>
    <xf numFmtId="0" fontId="1" fillId="0" borderId="0" xfId="0" applyFont="1"/>
    <xf numFmtId="0" fontId="1" fillId="4" borderId="13" xfId="0" applyFont="1" applyFill="1" applyBorder="1"/>
    <xf numFmtId="0" fontId="1" fillId="4" borderId="32" xfId="0" applyFont="1" applyFill="1" applyBorder="1" applyAlignment="1">
      <alignment horizontal="left"/>
    </xf>
    <xf numFmtId="166" fontId="1" fillId="3" borderId="35" xfId="0" applyNumberFormat="1" applyFont="1" applyFill="1" applyBorder="1" applyAlignment="1" applyProtection="1">
      <alignment horizontal="right"/>
      <protection locked="0"/>
    </xf>
    <xf numFmtId="49" fontId="1" fillId="3" borderId="12" xfId="0" applyNumberFormat="1" applyFont="1" applyFill="1" applyBorder="1" applyAlignment="1" applyProtection="1">
      <alignment horizontal="right"/>
      <protection locked="0"/>
    </xf>
    <xf numFmtId="166" fontId="1" fillId="0" borderId="36" xfId="0" applyNumberFormat="1" applyFont="1" applyBorder="1" applyAlignment="1">
      <alignment horizontal="right"/>
    </xf>
    <xf numFmtId="49" fontId="1" fillId="5" borderId="36" xfId="0" applyNumberFormat="1" applyFont="1" applyFill="1" applyBorder="1" applyAlignment="1">
      <alignment horizontal="right"/>
    </xf>
    <xf numFmtId="165" fontId="1" fillId="4" borderId="14" xfId="0" applyNumberFormat="1" applyFont="1" applyFill="1" applyBorder="1"/>
    <xf numFmtId="165" fontId="1" fillId="3" borderId="11" xfId="0" applyNumberFormat="1" applyFont="1" applyFill="1" applyBorder="1" applyAlignment="1" applyProtection="1">
      <alignment horizontal="right"/>
      <protection locked="0"/>
    </xf>
    <xf numFmtId="49" fontId="1" fillId="3" borderId="14" xfId="0" applyNumberFormat="1" applyFont="1" applyFill="1" applyBorder="1" applyAlignment="1" applyProtection="1">
      <alignment horizontal="right"/>
      <protection locked="0"/>
    </xf>
    <xf numFmtId="164" fontId="1" fillId="4" borderId="37" xfId="0" applyNumberFormat="1" applyFont="1" applyFill="1" applyBorder="1" applyAlignment="1">
      <alignment horizontal="left"/>
    </xf>
    <xf numFmtId="164" fontId="1" fillId="4" borderId="33" xfId="0" applyNumberFormat="1" applyFont="1" applyFill="1" applyBorder="1" applyAlignment="1">
      <alignment horizontal="left"/>
    </xf>
    <xf numFmtId="49" fontId="1" fillId="3" borderId="13" xfId="0" applyNumberFormat="1" applyFont="1" applyFill="1" applyBorder="1" applyAlignment="1" applyProtection="1">
      <alignment horizontal="right"/>
      <protection locked="0"/>
    </xf>
    <xf numFmtId="164" fontId="1" fillId="4" borderId="2" xfId="0" applyNumberFormat="1" applyFont="1" applyFill="1" applyBorder="1" applyAlignment="1">
      <alignment horizontal="right"/>
    </xf>
    <xf numFmtId="164" fontId="1" fillId="4" borderId="16" xfId="0" applyNumberFormat="1" applyFont="1" applyFill="1" applyBorder="1" applyAlignment="1">
      <alignment horizontal="right"/>
    </xf>
    <xf numFmtId="166" fontId="1" fillId="5" borderId="16" xfId="0" applyNumberFormat="1" applyFont="1" applyFill="1" applyBorder="1" applyAlignment="1">
      <alignment horizontal="right"/>
    </xf>
    <xf numFmtId="49" fontId="1" fillId="5" borderId="28" xfId="0" applyNumberFormat="1" applyFont="1" applyFill="1" applyBorder="1" applyAlignment="1">
      <alignment horizontal="right"/>
    </xf>
    <xf numFmtId="164" fontId="1" fillId="4" borderId="24" xfId="0" applyNumberFormat="1" applyFont="1" applyFill="1" applyBorder="1" applyAlignment="1">
      <alignment horizontal="right"/>
    </xf>
    <xf numFmtId="164" fontId="1" fillId="4" borderId="2" xfId="0" applyNumberFormat="1" applyFont="1" applyFill="1" applyBorder="1"/>
    <xf numFmtId="164" fontId="1" fillId="4" borderId="38" xfId="0" applyNumberFormat="1" applyFont="1" applyFill="1" applyBorder="1"/>
    <xf numFmtId="165" fontId="1" fillId="4" borderId="37" xfId="0" applyNumberFormat="1" applyFont="1" applyFill="1" applyBorder="1" applyAlignment="1">
      <alignment horizontal="right"/>
    </xf>
    <xf numFmtId="165" fontId="1" fillId="4" borderId="33" xfId="0" applyNumberFormat="1" applyFont="1" applyFill="1" applyBorder="1"/>
    <xf numFmtId="165" fontId="1" fillId="4" borderId="39" xfId="0" applyNumberFormat="1" applyFont="1" applyFill="1" applyBorder="1" applyAlignment="1">
      <alignment horizontal="right"/>
    </xf>
    <xf numFmtId="49" fontId="1" fillId="3" borderId="15" xfId="0" applyNumberFormat="1" applyFont="1" applyFill="1" applyBorder="1" applyAlignment="1" applyProtection="1">
      <alignment horizontal="right"/>
      <protection locked="0"/>
    </xf>
    <xf numFmtId="166" fontId="1" fillId="5" borderId="20" xfId="0" applyNumberFormat="1" applyFont="1" applyFill="1" applyBorder="1"/>
    <xf numFmtId="164" fontId="1" fillId="4" borderId="23" xfId="0" applyNumberFormat="1" applyFont="1" applyFill="1" applyBorder="1"/>
    <xf numFmtId="164" fontId="1" fillId="4" borderId="40" xfId="0" applyNumberFormat="1" applyFont="1" applyFill="1" applyBorder="1"/>
    <xf numFmtId="165" fontId="1" fillId="4" borderId="1" xfId="0" applyNumberFormat="1" applyFont="1" applyFill="1" applyBorder="1" applyAlignment="1">
      <alignment horizontal="right"/>
    </xf>
    <xf numFmtId="165" fontId="1" fillId="4" borderId="31" xfId="0" applyNumberFormat="1" applyFont="1" applyFill="1" applyBorder="1"/>
    <xf numFmtId="165" fontId="1" fillId="4" borderId="41" xfId="0" applyNumberFormat="1" applyFont="1" applyFill="1" applyBorder="1" applyAlignment="1">
      <alignment horizontal="right"/>
    </xf>
    <xf numFmtId="165" fontId="1" fillId="4" borderId="16" xfId="0" applyNumberFormat="1" applyFont="1" applyFill="1" applyBorder="1" applyAlignment="1">
      <alignment horizontal="right"/>
    </xf>
    <xf numFmtId="165" fontId="1" fillId="4" borderId="22" xfId="0" applyNumberFormat="1" applyFont="1" applyFill="1" applyBorder="1" applyAlignment="1">
      <alignment horizontal="right"/>
    </xf>
    <xf numFmtId="165" fontId="1" fillId="4" borderId="11" xfId="0" applyNumberFormat="1" applyFont="1" applyFill="1" applyBorder="1" applyAlignment="1">
      <alignment horizontal="right"/>
    </xf>
    <xf numFmtId="165" fontId="1" fillId="3" borderId="15" xfId="1" applyNumberFormat="1" applyFont="1" applyFill="1" applyBorder="1" applyProtection="1">
      <protection locked="0"/>
    </xf>
    <xf numFmtId="0" fontId="1" fillId="0" borderId="0" xfId="0" applyFont="1" applyAlignment="1">
      <alignment horizontal="right"/>
    </xf>
    <xf numFmtId="4" fontId="1" fillId="4" borderId="13" xfId="0" applyNumberFormat="1" applyFont="1" applyFill="1" applyBorder="1"/>
    <xf numFmtId="165" fontId="1" fillId="4" borderId="0" xfId="0" applyNumberFormat="1" applyFont="1" applyFill="1"/>
    <xf numFmtId="9" fontId="1" fillId="5" borderId="23" xfId="0" applyNumberFormat="1" applyFont="1" applyFill="1" applyBorder="1" applyAlignment="1" applyProtection="1">
      <alignment horizontal="left"/>
      <protection hidden="1"/>
    </xf>
    <xf numFmtId="9" fontId="1" fillId="5" borderId="6" xfId="0" applyNumberFormat="1" applyFont="1" applyFill="1" applyBorder="1" applyAlignment="1" applyProtection="1">
      <alignment horizontal="left"/>
      <protection hidden="1"/>
    </xf>
    <xf numFmtId="0" fontId="1" fillId="5" borderId="0" xfId="0" applyFont="1" applyFill="1" applyAlignment="1">
      <alignment horizontal="left"/>
    </xf>
    <xf numFmtId="0" fontId="1" fillId="5" borderId="0" xfId="0" applyFont="1" applyFill="1" applyAlignment="1">
      <alignment horizontal="left" wrapText="1"/>
    </xf>
    <xf numFmtId="49" fontId="1" fillId="5" borderId="0" xfId="0" applyNumberFormat="1" applyFont="1" applyFill="1" applyAlignment="1">
      <alignment horizontal="left"/>
    </xf>
    <xf numFmtId="49" fontId="6" fillId="5" borderId="0" xfId="0" applyNumberFormat="1" applyFont="1" applyFill="1" applyAlignment="1">
      <alignment horizontal="left"/>
    </xf>
    <xf numFmtId="0" fontId="7" fillId="5" borderId="0" xfId="0" applyFont="1" applyFill="1" applyAlignment="1">
      <alignment horizontal="left"/>
    </xf>
    <xf numFmtId="166" fontId="7" fillId="5" borderId="0" xfId="0" applyNumberFormat="1" applyFont="1" applyFill="1" applyAlignment="1">
      <alignment horizontal="left"/>
    </xf>
    <xf numFmtId="166" fontId="1" fillId="5" borderId="0" xfId="0" applyNumberFormat="1" applyFont="1" applyFill="1" applyAlignment="1">
      <alignment horizontal="left"/>
    </xf>
    <xf numFmtId="0" fontId="1" fillId="2" borderId="4" xfId="0" applyFont="1" applyFill="1" applyBorder="1" applyAlignment="1" applyProtection="1">
      <alignment horizontal="left" vertical="top" wrapText="1" readingOrder="1"/>
      <protection locked="0"/>
    </xf>
    <xf numFmtId="0" fontId="1" fillId="0" borderId="9" xfId="0" applyFont="1" applyBorder="1" applyAlignment="1" applyProtection="1">
      <alignment horizontal="left"/>
      <protection locked="0"/>
    </xf>
    <xf numFmtId="49" fontId="2" fillId="2" borderId="22" xfId="0" applyNumberFormat="1" applyFont="1" applyFill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22" xfId="0" applyFont="1" applyBorder="1" applyAlignment="1" applyProtection="1">
      <alignment horizontal="left"/>
      <protection locked="0"/>
    </xf>
    <xf numFmtId="49" fontId="1" fillId="0" borderId="0" xfId="0" applyNumberFormat="1" applyFont="1" applyAlignment="1" applyProtection="1">
      <alignment horizontal="left"/>
      <protection locked="0"/>
    </xf>
    <xf numFmtId="49" fontId="1" fillId="0" borderId="22" xfId="0" applyNumberFormat="1" applyFont="1" applyBorder="1" applyAlignment="1" applyProtection="1">
      <alignment horizontal="left"/>
      <protection locked="0"/>
    </xf>
    <xf numFmtId="0" fontId="1" fillId="5" borderId="16" xfId="0" applyFont="1" applyFill="1" applyBorder="1" applyAlignment="1">
      <alignment horizontal="left"/>
    </xf>
    <xf numFmtId="0" fontId="1" fillId="2" borderId="6" xfId="0" applyFont="1" applyFill="1" applyBorder="1" applyAlignment="1" applyProtection="1">
      <alignment horizontal="left" vertical="top" wrapText="1" readingOrder="1"/>
      <protection locked="0"/>
    </xf>
    <xf numFmtId="0" fontId="1" fillId="0" borderId="6" xfId="0" applyFont="1" applyBorder="1" applyAlignment="1" applyProtection="1">
      <alignment horizontal="left"/>
      <protection locked="0"/>
    </xf>
    <xf numFmtId="49" fontId="2" fillId="2" borderId="13" xfId="0" applyNumberFormat="1" applyFont="1" applyFill="1" applyBorder="1" applyAlignment="1" applyProtection="1">
      <alignment horizontal="left"/>
      <protection locked="0"/>
    </xf>
    <xf numFmtId="49" fontId="2" fillId="5" borderId="0" xfId="0" applyNumberFormat="1" applyFont="1" applyFill="1" applyAlignment="1">
      <alignment horizontal="left"/>
    </xf>
    <xf numFmtId="49" fontId="2" fillId="2" borderId="11" xfId="0" applyNumberFormat="1" applyFont="1" applyFill="1" applyBorder="1" applyAlignment="1" applyProtection="1">
      <alignment horizontal="left"/>
      <protection locked="0"/>
    </xf>
    <xf numFmtId="0" fontId="1" fillId="0" borderId="28" xfId="0" applyFont="1" applyBorder="1" applyAlignment="1" applyProtection="1">
      <alignment horizontal="left"/>
      <protection locked="0"/>
    </xf>
    <xf numFmtId="0" fontId="1" fillId="0" borderId="11" xfId="0" applyFont="1" applyBorder="1" applyAlignment="1" applyProtection="1">
      <alignment horizontal="left"/>
      <protection locked="0"/>
    </xf>
    <xf numFmtId="49" fontId="2" fillId="2" borderId="12" xfId="0" applyNumberFormat="1" applyFont="1" applyFill="1" applyBorder="1" applyAlignment="1" applyProtection="1">
      <alignment horizontal="left"/>
      <protection locked="0"/>
    </xf>
    <xf numFmtId="0" fontId="1" fillId="0" borderId="20" xfId="0" applyFont="1" applyBorder="1" applyAlignment="1" applyProtection="1">
      <alignment horizontal="left"/>
      <protection locked="0"/>
    </xf>
    <xf numFmtId="0" fontId="1" fillId="0" borderId="38" xfId="0" applyFont="1" applyBorder="1" applyAlignment="1" applyProtection="1">
      <alignment horizontal="left"/>
      <protection locked="0"/>
    </xf>
    <xf numFmtId="0" fontId="2" fillId="5" borderId="16" xfId="0" applyFont="1" applyFill="1" applyBorder="1" applyAlignment="1">
      <alignment horizontal="left"/>
    </xf>
    <xf numFmtId="49" fontId="1" fillId="4" borderId="16" xfId="0" applyNumberFormat="1" applyFont="1" applyFill="1" applyBorder="1" applyAlignment="1">
      <alignment horizontal="left"/>
    </xf>
    <xf numFmtId="0" fontId="1" fillId="4" borderId="32" xfId="0" applyFont="1" applyFill="1" applyBorder="1" applyAlignment="1">
      <alignment horizontal="left" wrapText="1" readingOrder="1"/>
    </xf>
    <xf numFmtId="49" fontId="2" fillId="4" borderId="22" xfId="0" applyNumberFormat="1" applyFont="1" applyFill="1" applyBorder="1" applyAlignment="1">
      <alignment horizontal="left"/>
    </xf>
    <xf numFmtId="0" fontId="1" fillId="4" borderId="31" xfId="0" applyFont="1" applyFill="1" applyBorder="1" applyAlignment="1">
      <alignment horizontal="left" vertical="top" wrapText="1"/>
    </xf>
    <xf numFmtId="49" fontId="2" fillId="4" borderId="11" xfId="0" applyNumberFormat="1" applyFont="1" applyFill="1" applyBorder="1" applyAlignment="1">
      <alignment horizontal="left"/>
    </xf>
    <xf numFmtId="0" fontId="1" fillId="5" borderId="16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49" fontId="2" fillId="4" borderId="38" xfId="0" applyNumberFormat="1" applyFont="1" applyFill="1" applyBorder="1" applyAlignment="1">
      <alignment horizontal="left"/>
    </xf>
    <xf numFmtId="49" fontId="1" fillId="3" borderId="16" xfId="0" applyNumberFormat="1" applyFont="1" applyFill="1" applyBorder="1" applyAlignment="1" applyProtection="1">
      <alignment horizontal="center"/>
      <protection locked="0"/>
    </xf>
    <xf numFmtId="0" fontId="2" fillId="5" borderId="0" xfId="0" applyFont="1" applyFill="1" applyAlignment="1">
      <alignment horizontal="center"/>
    </xf>
    <xf numFmtId="49" fontId="1" fillId="4" borderId="0" xfId="0" applyNumberFormat="1" applyFont="1" applyFill="1" applyAlignment="1">
      <alignment horizontal="center"/>
    </xf>
    <xf numFmtId="49" fontId="1" fillId="4" borderId="12" xfId="0" applyNumberFormat="1" applyFont="1" applyFill="1" applyBorder="1" applyAlignment="1">
      <alignment horizontal="left"/>
    </xf>
    <xf numFmtId="0" fontId="1" fillId="5" borderId="0" xfId="0" applyFont="1" applyFill="1" applyAlignment="1">
      <alignment horizontal="center"/>
    </xf>
    <xf numFmtId="49" fontId="1" fillId="4" borderId="13" xfId="0" applyNumberFormat="1" applyFont="1" applyFill="1" applyBorder="1" applyAlignment="1">
      <alignment horizontal="left"/>
    </xf>
    <xf numFmtId="168" fontId="2" fillId="5" borderId="0" xfId="0" applyNumberFormat="1" applyFont="1" applyFill="1" applyAlignment="1">
      <alignment horizontal="center"/>
    </xf>
    <xf numFmtId="0" fontId="1" fillId="4" borderId="32" xfId="0" applyFont="1" applyFill="1" applyBorder="1" applyAlignment="1">
      <alignment horizontal="right" vertical="top" wrapText="1"/>
    </xf>
    <xf numFmtId="49" fontId="1" fillId="4" borderId="14" xfId="0" applyNumberFormat="1" applyFont="1" applyFill="1" applyBorder="1" applyAlignment="1">
      <alignment horizontal="left"/>
    </xf>
    <xf numFmtId="0" fontId="1" fillId="0" borderId="20" xfId="0" applyFont="1" applyBorder="1" applyAlignment="1"/>
    <xf numFmtId="0" fontId="1" fillId="0" borderId="38" xfId="0" applyFont="1" applyBorder="1" applyAlignment="1"/>
    <xf numFmtId="0" fontId="1" fillId="5" borderId="0" xfId="0" applyFont="1" applyFill="1" applyAlignment="1"/>
    <xf numFmtId="0" fontId="1" fillId="0" borderId="22" xfId="0" applyFont="1" applyBorder="1" applyAlignment="1"/>
    <xf numFmtId="0" fontId="1" fillId="0" borderId="28" xfId="0" applyFont="1" applyBorder="1" applyAlignment="1"/>
    <xf numFmtId="0" fontId="1" fillId="0" borderId="11" xfId="0" applyFont="1" applyBorder="1" applyAlignment="1"/>
    <xf numFmtId="0" fontId="1" fillId="0" borderId="0" xfId="0" applyFont="1" applyAlignment="1" applyProtection="1">
      <protection locked="0"/>
    </xf>
    <xf numFmtId="0" fontId="1" fillId="0" borderId="13" xfId="0" applyFont="1" applyBorder="1" applyAlignment="1"/>
    <xf numFmtId="0" fontId="1" fillId="0" borderId="32" xfId="0" applyFont="1" applyBorder="1" applyAlignment="1"/>
  </cellXfs>
  <cellStyles count="2">
    <cellStyle name="Procent" xfId="1" builtinId="5"/>
    <cellStyle name="Standaard" xfId="0" builtinId="0"/>
  </cellStyles>
  <dxfs count="7"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CCFFFF"/>
      <color rgb="FFFFFF99"/>
      <color rgb="FFFFFFCC"/>
      <color rgb="FFF7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1</xdr:rowOff>
    </xdr:from>
    <xdr:to>
      <xdr:col>8</xdr:col>
      <xdr:colOff>50800</xdr:colOff>
      <xdr:row>3</xdr:row>
      <xdr:rowOff>35881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39200" y="1"/>
          <a:ext cx="1473200" cy="70263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2:L233"/>
  <sheetViews>
    <sheetView tabSelected="1" topLeftCell="A13" zoomScaleNormal="100" workbookViewId="0">
      <selection activeCell="K24" sqref="K24"/>
    </sheetView>
  </sheetViews>
  <sheetFormatPr defaultColWidth="9.140625" defaultRowHeight="12.75"/>
  <cols>
    <col min="1" max="1" width="47.5703125" style="74" customWidth="1"/>
    <col min="2" max="2" width="35.85546875" style="74" bestFit="1" customWidth="1"/>
    <col min="3" max="3" width="33.28515625" style="105" bestFit="1" customWidth="1"/>
    <col min="4" max="4" width="2.42578125" style="74" customWidth="1"/>
    <col min="5" max="5" width="43.5703125" style="74" bestFit="1" customWidth="1"/>
    <col min="6" max="6" width="14" style="74" bestFit="1" customWidth="1"/>
    <col min="7" max="7" width="12.140625" style="74" bestFit="1" customWidth="1"/>
    <col min="8" max="8" width="9.140625" style="74" customWidth="1"/>
    <col min="9" max="16384" width="9.140625" style="74"/>
  </cols>
  <sheetData>
    <row r="2" spans="1:7" ht="26.25">
      <c r="A2" s="349" t="s">
        <v>0</v>
      </c>
      <c r="B2" s="350"/>
      <c r="C2" s="351"/>
      <c r="D2" s="350"/>
      <c r="E2" s="350"/>
      <c r="F2" s="350"/>
      <c r="G2" s="350"/>
    </row>
    <row r="3" spans="1:7">
      <c r="A3" s="44"/>
      <c r="B3" s="44"/>
      <c r="C3" s="44"/>
      <c r="D3" s="44"/>
      <c r="E3" s="44"/>
      <c r="F3" s="44"/>
      <c r="G3" s="44"/>
    </row>
    <row r="4" spans="1:7">
      <c r="A4" s="364" t="s">
        <v>1</v>
      </c>
      <c r="B4" s="346"/>
      <c r="C4" s="352"/>
      <c r="D4" s="346"/>
      <c r="E4" s="346"/>
      <c r="F4" s="346"/>
      <c r="G4" s="346"/>
    </row>
    <row r="5" spans="1:7">
      <c r="A5" s="348" t="s">
        <v>2</v>
      </c>
      <c r="B5" s="346"/>
      <c r="C5" s="352"/>
      <c r="D5" s="346"/>
      <c r="E5" s="346"/>
      <c r="F5" s="346"/>
      <c r="G5" s="346"/>
    </row>
    <row r="6" spans="1:7">
      <c r="A6" s="348" t="s">
        <v>3</v>
      </c>
      <c r="B6" s="346"/>
      <c r="C6" s="352"/>
      <c r="D6" s="346"/>
      <c r="E6" s="346"/>
      <c r="F6" s="346"/>
      <c r="G6" s="346"/>
    </row>
    <row r="7" spans="1:7">
      <c r="A7" s="79" t="s">
        <v>4</v>
      </c>
      <c r="B7" s="79"/>
      <c r="C7" s="79"/>
      <c r="D7" s="79"/>
      <c r="E7" s="79"/>
      <c r="F7" s="79"/>
      <c r="G7" s="79"/>
    </row>
    <row r="8" spans="1:7">
      <c r="A8" s="348"/>
      <c r="B8" s="346"/>
      <c r="C8" s="352"/>
      <c r="D8" s="346"/>
      <c r="E8" s="346"/>
      <c r="F8" s="346"/>
      <c r="G8" s="346"/>
    </row>
    <row r="9" spans="1:7">
      <c r="A9" s="348" t="s">
        <v>5</v>
      </c>
      <c r="B9" s="346"/>
      <c r="C9" s="352"/>
      <c r="D9" s="346"/>
      <c r="E9" s="346"/>
      <c r="F9" s="346"/>
      <c r="G9" s="346"/>
    </row>
    <row r="10" spans="1:7">
      <c r="A10" s="348" t="s">
        <v>6</v>
      </c>
      <c r="B10" s="346"/>
      <c r="C10" s="352"/>
      <c r="D10" s="346"/>
      <c r="E10" s="346"/>
      <c r="F10" s="346"/>
      <c r="G10" s="346"/>
    </row>
    <row r="11" spans="1:7">
      <c r="A11" s="348"/>
      <c r="B11" s="346"/>
      <c r="C11" s="352"/>
      <c r="D11" s="346"/>
      <c r="E11" s="346"/>
      <c r="F11" s="346"/>
      <c r="G11" s="346"/>
    </row>
    <row r="12" spans="1:7">
      <c r="A12" s="348" t="s">
        <v>7</v>
      </c>
      <c r="B12" s="346"/>
      <c r="C12" s="352"/>
      <c r="D12" s="346"/>
      <c r="E12" s="346"/>
      <c r="F12" s="346"/>
      <c r="G12" s="346"/>
    </row>
    <row r="13" spans="1:7">
      <c r="A13" s="348"/>
      <c r="B13" s="346"/>
      <c r="C13" s="352"/>
      <c r="D13" s="346"/>
      <c r="E13" s="346"/>
      <c r="F13" s="346"/>
      <c r="G13" s="346"/>
    </row>
    <row r="14" spans="1:7">
      <c r="A14" s="348" t="s">
        <v>8</v>
      </c>
      <c r="B14" s="346"/>
      <c r="C14" s="352"/>
      <c r="D14" s="346"/>
      <c r="E14" s="346"/>
      <c r="F14" s="346"/>
      <c r="G14" s="346"/>
    </row>
    <row r="15" spans="1:7">
      <c r="A15" s="348" t="s">
        <v>9</v>
      </c>
      <c r="B15" s="346"/>
      <c r="C15" s="352"/>
      <c r="D15" s="346"/>
      <c r="E15" s="346"/>
      <c r="F15" s="346"/>
      <c r="G15" s="346"/>
    </row>
    <row r="16" spans="1:7">
      <c r="A16" s="348" t="s">
        <v>10</v>
      </c>
      <c r="B16" s="346"/>
      <c r="C16" s="352"/>
      <c r="D16" s="346"/>
      <c r="E16" s="346"/>
      <c r="F16" s="346"/>
      <c r="G16" s="346"/>
    </row>
    <row r="17" spans="1:7">
      <c r="A17" s="348" t="s">
        <v>11</v>
      </c>
      <c r="B17" s="346"/>
      <c r="C17" s="352"/>
      <c r="D17" s="346"/>
      <c r="E17" s="346"/>
      <c r="F17" s="346"/>
      <c r="G17" s="346"/>
    </row>
    <row r="18" spans="1:7">
      <c r="A18" s="79"/>
      <c r="B18" s="79"/>
      <c r="C18" s="79"/>
      <c r="D18" s="79"/>
      <c r="E18" s="79"/>
      <c r="F18" s="79"/>
      <c r="G18" s="79"/>
    </row>
    <row r="19" spans="1:7" ht="13.5" thickBot="1">
      <c r="A19" s="346"/>
      <c r="B19" s="346"/>
      <c r="C19" s="352"/>
      <c r="D19" s="346"/>
      <c r="E19" s="346"/>
      <c r="F19" s="346"/>
      <c r="G19" s="346"/>
    </row>
    <row r="20" spans="1:7" ht="13.5" thickTop="1">
      <c r="A20" s="106" t="s">
        <v>12</v>
      </c>
      <c r="B20" s="368"/>
      <c r="C20" s="369"/>
      <c r="D20" s="369"/>
      <c r="E20" s="370"/>
      <c r="F20" s="371" t="s">
        <v>13</v>
      </c>
      <c r="G20" s="346"/>
    </row>
    <row r="21" spans="1:7">
      <c r="A21" s="107" t="s">
        <v>14</v>
      </c>
      <c r="B21" s="355"/>
      <c r="C21" s="358"/>
      <c r="D21" s="358"/>
      <c r="E21" s="359"/>
      <c r="F21" s="371" t="s">
        <v>15</v>
      </c>
      <c r="G21" s="346"/>
    </row>
    <row r="22" spans="1:7">
      <c r="A22" s="107" t="s">
        <v>16</v>
      </c>
      <c r="B22" s="355"/>
      <c r="C22" s="356"/>
      <c r="D22" s="356"/>
      <c r="E22" s="357"/>
      <c r="F22" s="360"/>
      <c r="G22" s="346"/>
    </row>
    <row r="23" spans="1:7">
      <c r="A23" s="107" t="s">
        <v>17</v>
      </c>
      <c r="B23" s="363"/>
      <c r="C23" s="356"/>
      <c r="D23" s="356"/>
      <c r="E23" s="357"/>
      <c r="F23" s="360" t="s">
        <v>18</v>
      </c>
      <c r="G23" s="346"/>
    </row>
    <row r="24" spans="1:7" ht="13.5" thickBot="1">
      <c r="A24" s="109" t="s">
        <v>19</v>
      </c>
      <c r="B24" s="365"/>
      <c r="C24" s="366"/>
      <c r="D24" s="366"/>
      <c r="E24" s="367"/>
      <c r="F24" s="372"/>
      <c r="G24" s="346"/>
    </row>
    <row r="25" spans="1:7" ht="13.5" thickTop="1">
      <c r="C25" s="74"/>
    </row>
    <row r="26" spans="1:7">
      <c r="A26" s="44" t="s">
        <v>20</v>
      </c>
      <c r="B26" s="44" t="s">
        <v>21</v>
      </c>
      <c r="C26" s="110" t="s">
        <v>22</v>
      </c>
      <c r="E26" s="110" t="s">
        <v>23</v>
      </c>
      <c r="F26" s="110" t="s">
        <v>24</v>
      </c>
      <c r="G26" s="110" t="s">
        <v>25</v>
      </c>
    </row>
    <row r="27" spans="1:7" ht="13.5" thickBot="1">
      <c r="A27" s="111"/>
      <c r="B27" s="111"/>
      <c r="C27" s="111"/>
      <c r="D27" s="110"/>
    </row>
    <row r="28" spans="1:7" ht="13.5" thickTop="1">
      <c r="A28" s="112" t="s">
        <v>26</v>
      </c>
      <c r="B28" s="113"/>
      <c r="C28" s="114"/>
      <c r="D28" s="79"/>
      <c r="E28" s="115" t="s">
        <v>27</v>
      </c>
      <c r="F28" s="116"/>
      <c r="G28" s="117"/>
    </row>
    <row r="29" spans="1:7">
      <c r="A29" s="118" t="s">
        <v>28</v>
      </c>
      <c r="B29" s="83"/>
      <c r="C29" s="119"/>
      <c r="D29" s="79"/>
      <c r="E29" s="70" t="s">
        <v>29</v>
      </c>
      <c r="F29" s="120">
        <f>IF(F28=0,0,ROUND(F28/109,4)*100)</f>
        <v>0</v>
      </c>
      <c r="G29" s="121">
        <f>IF(G28=0,0,ROUND(G28/109,4)*100)</f>
        <v>0</v>
      </c>
    </row>
    <row r="30" spans="1:7">
      <c r="A30" s="122" t="s">
        <v>30</v>
      </c>
      <c r="B30" s="65"/>
      <c r="C30" s="67"/>
      <c r="D30" s="79"/>
      <c r="E30" s="70" t="s">
        <v>31</v>
      </c>
      <c r="F30" s="123">
        <v>0.45</v>
      </c>
      <c r="G30" s="124">
        <v>0.45</v>
      </c>
    </row>
    <row r="31" spans="1:7">
      <c r="A31" s="122" t="s">
        <v>32</v>
      </c>
      <c r="B31" s="65"/>
      <c r="C31" s="68"/>
      <c r="D31" s="80"/>
      <c r="E31" s="70" t="s">
        <v>33</v>
      </c>
      <c r="F31" s="120">
        <f>IF(F30=0,0,ROUND(F29*F30,2))</f>
        <v>0</v>
      </c>
      <c r="G31" s="121">
        <f>IF(G30=0,0,ROUND(G29*G30,2))</f>
        <v>0</v>
      </c>
    </row>
    <row r="32" spans="1:7" ht="14.25">
      <c r="A32" s="125" t="s">
        <v>34</v>
      </c>
      <c r="B32" s="65"/>
      <c r="C32" s="361"/>
      <c r="D32" s="80"/>
      <c r="E32" s="126" t="s">
        <v>35</v>
      </c>
      <c r="F32" s="127">
        <v>0.1</v>
      </c>
      <c r="G32" s="128">
        <v>0.1</v>
      </c>
    </row>
    <row r="33" spans="1:7">
      <c r="A33" s="70"/>
      <c r="B33" s="65"/>
      <c r="C33" s="354"/>
      <c r="D33" s="79"/>
      <c r="E33" s="129" t="s">
        <v>36</v>
      </c>
      <c r="F33" s="344"/>
      <c r="G33" s="345"/>
    </row>
    <row r="34" spans="1:7">
      <c r="A34" s="70"/>
      <c r="B34" s="65"/>
      <c r="C34" s="354"/>
      <c r="D34" s="80"/>
      <c r="E34" s="70" t="s">
        <v>37</v>
      </c>
      <c r="F34" s="120">
        <f>IF(F31=0,F29,ROUND(F29-F31,2))</f>
        <v>0</v>
      </c>
      <c r="G34" s="121">
        <f>IF(G31=0,G29,ROUND(G29-G31,2))</f>
        <v>0</v>
      </c>
    </row>
    <row r="35" spans="1:7" ht="13.5" thickBot="1">
      <c r="A35" s="129"/>
      <c r="B35" s="83"/>
      <c r="C35" s="362"/>
      <c r="D35" s="79"/>
      <c r="E35" s="130" t="s">
        <v>38</v>
      </c>
      <c r="F35" s="131">
        <f>IF(B44=0,0,(B44-F47-F57-F69-100)*0.8)</f>
        <v>0</v>
      </c>
      <c r="G35" s="132">
        <f>IF(C44=0,0,(C44-G47-G57-G69-100)*0.8)</f>
        <v>0</v>
      </c>
    </row>
    <row r="36" spans="1:7" ht="13.5" thickTop="1">
      <c r="A36" s="70" t="s">
        <v>39</v>
      </c>
      <c r="B36" s="66"/>
      <c r="C36" s="353"/>
      <c r="D36" s="79"/>
      <c r="E36" s="133" t="s">
        <v>40</v>
      </c>
      <c r="F36" s="134">
        <f>IF(F35=0,0,F34*F35)</f>
        <v>0</v>
      </c>
      <c r="G36" s="134">
        <f>IF(G35=0,0,G34*G35)</f>
        <v>0</v>
      </c>
    </row>
    <row r="37" spans="1:7">
      <c r="A37" s="70"/>
      <c r="B37" s="66"/>
      <c r="C37" s="354"/>
      <c r="D37" s="79"/>
    </row>
    <row r="38" spans="1:7" ht="13.5" thickBot="1">
      <c r="A38" s="70" t="s">
        <v>41</v>
      </c>
      <c r="B38" s="66"/>
      <c r="C38" s="68"/>
      <c r="D38" s="79"/>
    </row>
    <row r="39" spans="1:7" ht="13.5" thickTop="1">
      <c r="A39" s="125" t="s">
        <v>42</v>
      </c>
      <c r="B39" s="65"/>
      <c r="C39" s="68"/>
      <c r="D39" s="79"/>
      <c r="E39" s="254" t="s">
        <v>43</v>
      </c>
      <c r="F39" s="235">
        <v>0</v>
      </c>
      <c r="G39" s="236"/>
    </row>
    <row r="40" spans="1:7">
      <c r="A40" s="125" t="s">
        <v>44</v>
      </c>
      <c r="B40" s="65"/>
      <c r="C40" s="68"/>
      <c r="D40" s="79"/>
      <c r="E40" s="248" t="s">
        <v>45</v>
      </c>
      <c r="F40" s="239">
        <f>IF(F39=0,0,ROUND(F39/109,4)*100)</f>
        <v>0</v>
      </c>
      <c r="G40" s="240">
        <f>IF(G39=0,0,ROUND(G39/109,4)*100)</f>
        <v>0</v>
      </c>
    </row>
    <row r="41" spans="1:7">
      <c r="A41" s="138" t="s">
        <v>46</v>
      </c>
      <c r="B41" s="139"/>
      <c r="C41" s="67"/>
      <c r="D41" s="79"/>
      <c r="E41" s="248" t="s">
        <v>47</v>
      </c>
      <c r="F41" s="244"/>
      <c r="G41" s="245"/>
    </row>
    <row r="42" spans="1:7">
      <c r="A42" s="122" t="s">
        <v>48</v>
      </c>
      <c r="B42" s="65"/>
      <c r="C42" s="68"/>
      <c r="D42" s="79"/>
      <c r="E42" s="248" t="s">
        <v>33</v>
      </c>
      <c r="F42" s="239">
        <f>IF(F41=0,0,ROUND(F40*F41,2))</f>
        <v>0</v>
      </c>
      <c r="G42" s="240">
        <f>IF(G41=0,0,ROUND(G40*G41,2))</f>
        <v>0</v>
      </c>
    </row>
    <row r="43" spans="1:7">
      <c r="A43" s="118" t="s">
        <v>49</v>
      </c>
      <c r="B43" s="140"/>
      <c r="C43" s="119"/>
      <c r="D43" s="79"/>
      <c r="E43" s="248"/>
      <c r="F43" s="136"/>
      <c r="G43" s="137"/>
    </row>
    <row r="44" spans="1:7">
      <c r="A44" s="126" t="s">
        <v>50</v>
      </c>
      <c r="B44" s="141"/>
      <c r="C44" s="67"/>
      <c r="D44" s="79"/>
      <c r="E44" s="249" t="s">
        <v>51</v>
      </c>
      <c r="F44" s="237"/>
      <c r="G44" s="238"/>
    </row>
    <row r="45" spans="1:7">
      <c r="A45" s="108" t="s">
        <v>52</v>
      </c>
      <c r="B45" s="143">
        <f>IF(B44=0,0,F35+F47+F57+F69)</f>
        <v>0</v>
      </c>
      <c r="C45" s="144">
        <f>IF(C44=0,0,G35+G47+G57+G69)</f>
        <v>0</v>
      </c>
      <c r="D45" s="79"/>
      <c r="E45" s="250" t="s">
        <v>36</v>
      </c>
      <c r="F45" s="145"/>
      <c r="G45" s="146"/>
    </row>
    <row r="46" spans="1:7" ht="13.5" thickBot="1">
      <c r="A46" s="147" t="s">
        <v>53</v>
      </c>
      <c r="B46" s="148">
        <f>IF(B44=0,0,ROUND(B45/B44,3))</f>
        <v>0</v>
      </c>
      <c r="C46" s="149">
        <f>IF(C44=0,0,C45/C44)</f>
        <v>0</v>
      </c>
      <c r="E46" s="248" t="s">
        <v>37</v>
      </c>
      <c r="F46" s="239">
        <f>IF(F42=0,F40,ROUND(F40-F42,2))</f>
        <v>0</v>
      </c>
      <c r="G46" s="240">
        <f>IF(G42=0,G40,ROUND(G40-G42,2))</f>
        <v>0</v>
      </c>
    </row>
    <row r="47" spans="1:7" ht="14.25" thickTop="1" thickBot="1">
      <c r="C47" s="74"/>
      <c r="E47" s="251" t="s">
        <v>38</v>
      </c>
      <c r="F47" s="242">
        <v>0</v>
      </c>
      <c r="G47" s="243"/>
    </row>
    <row r="48" spans="1:7" ht="13.5" thickTop="1">
      <c r="D48" s="94"/>
      <c r="E48" s="253" t="s">
        <v>54</v>
      </c>
      <c r="F48" s="241">
        <f>IF(F47=0,0,F46*F47)</f>
        <v>0</v>
      </c>
      <c r="G48" s="241">
        <f>IF(G47=0,0,G46*G47)</f>
        <v>0</v>
      </c>
    </row>
    <row r="49" spans="1:12" ht="13.5" thickBot="1">
      <c r="C49" s="74"/>
      <c r="D49" s="110"/>
      <c r="L49" s="74" t="s">
        <v>55</v>
      </c>
    </row>
    <row r="50" spans="1:12" ht="13.5" thickTop="1">
      <c r="A50" s="110" t="s">
        <v>56</v>
      </c>
      <c r="B50" s="110" t="s">
        <v>24</v>
      </c>
      <c r="C50" s="110" t="s">
        <v>25</v>
      </c>
      <c r="D50" s="110"/>
      <c r="E50" s="247" t="s">
        <v>57</v>
      </c>
      <c r="F50" s="235"/>
      <c r="G50" s="236"/>
    </row>
    <row r="51" spans="1:12">
      <c r="C51" s="74"/>
      <c r="D51" s="110"/>
      <c r="E51" s="248" t="s">
        <v>58</v>
      </c>
      <c r="F51" s="239">
        <f>IF(F50=0,0,ROUND(F50/109,4)*100)</f>
        <v>0</v>
      </c>
      <c r="G51" s="240">
        <f>IF(G50=0,0,ROUND(G50/109,4)*100)</f>
        <v>0</v>
      </c>
    </row>
    <row r="52" spans="1:12" ht="13.5" thickBot="1">
      <c r="A52" s="151" t="s">
        <v>59</v>
      </c>
      <c r="C52" s="74"/>
      <c r="E52" s="248" t="s">
        <v>60</v>
      </c>
      <c r="F52" s="244"/>
      <c r="G52" s="245"/>
    </row>
    <row r="53" spans="1:12" ht="13.5" thickTop="1">
      <c r="A53" s="115" t="s">
        <v>61</v>
      </c>
      <c r="B53" s="116">
        <v>0</v>
      </c>
      <c r="C53" s="152"/>
      <c r="D53" s="93"/>
      <c r="E53" s="248" t="s">
        <v>33</v>
      </c>
      <c r="F53" s="239">
        <f>IF(F52=0,0,ROUND(F51*F52,2))</f>
        <v>0</v>
      </c>
      <c r="G53" s="240">
        <f>IF(G52=0,0,ROUND(G51*G52,2))</f>
        <v>0</v>
      </c>
    </row>
    <row r="54" spans="1:12" ht="14.25">
      <c r="A54" s="70" t="s">
        <v>62</v>
      </c>
      <c r="B54" s="153">
        <f>ROUND(F29*F32,2)*F35+ROUND(F40*F44,2)*F47+ROUND(F51*F54,2)*F57+ROUND(F61*F64,2)*F69</f>
        <v>0</v>
      </c>
      <c r="C54" s="154">
        <f>ROUND(G29*G32,2)*G35+ROUND(G40*G44,2)*G47+ROUND(G51*G54,2)*G57+ROUND(G61*G64,2)*G69</f>
        <v>0</v>
      </c>
      <c r="D54" s="92"/>
      <c r="E54" s="249" t="s">
        <v>51</v>
      </c>
      <c r="F54" s="237"/>
      <c r="G54" s="238"/>
    </row>
    <row r="55" spans="1:12">
      <c r="A55" s="70" t="s">
        <v>63</v>
      </c>
      <c r="B55" s="120">
        <f>IF(F73=0,0,(F77*F78))</f>
        <v>0</v>
      </c>
      <c r="C55" s="154">
        <f>IF(G73=0,0,(G77*G78))</f>
        <v>0</v>
      </c>
      <c r="D55" s="93"/>
      <c r="E55" s="250" t="s">
        <v>36</v>
      </c>
      <c r="F55" s="145"/>
      <c r="G55" s="146"/>
      <c r="K55" s="74" t="s">
        <v>55</v>
      </c>
      <c r="L55" s="74" t="s">
        <v>55</v>
      </c>
    </row>
    <row r="56" spans="1:12" ht="14.25">
      <c r="A56" s="70" t="s">
        <v>64</v>
      </c>
      <c r="B56" s="155">
        <v>0</v>
      </c>
      <c r="C56" s="156">
        <v>0</v>
      </c>
      <c r="D56" s="94"/>
      <c r="E56" s="248" t="s">
        <v>37</v>
      </c>
      <c r="F56" s="239">
        <f>IF(F52=0,F50,ROUND(F50-F52,2))</f>
        <v>0</v>
      </c>
      <c r="G56" s="240">
        <f>IF(G52=0,G50,ROUND(G50-G52,2))</f>
        <v>0</v>
      </c>
    </row>
    <row r="57" spans="1:12" ht="15" thickBot="1">
      <c r="A57" s="70" t="s">
        <v>65</v>
      </c>
      <c r="B57" s="155">
        <v>0</v>
      </c>
      <c r="C57" s="156">
        <v>0</v>
      </c>
      <c r="D57" s="93"/>
      <c r="E57" s="251" t="s">
        <v>38</v>
      </c>
      <c r="F57" s="242"/>
      <c r="G57" s="243">
        <v>0</v>
      </c>
    </row>
    <row r="58" spans="1:12" ht="13.5" thickTop="1">
      <c r="A58" s="157" t="s">
        <v>66</v>
      </c>
      <c r="B58" s="158">
        <f>SUM(B53:B57)</f>
        <v>0</v>
      </c>
      <c r="C58" s="159">
        <f>SUM(C53:C57)</f>
        <v>0</v>
      </c>
      <c r="D58" s="93"/>
      <c r="E58" s="252" t="s">
        <v>67</v>
      </c>
      <c r="F58" s="241">
        <f>IF(F57=0,0,F56*F57)</f>
        <v>0</v>
      </c>
      <c r="G58" s="241">
        <f>IF(G57=0,0,G56*G57)</f>
        <v>0</v>
      </c>
    </row>
    <row r="59" spans="1:12" ht="13.5" thickBot="1">
      <c r="A59" s="126" t="s">
        <v>68</v>
      </c>
      <c r="B59" s="155"/>
      <c r="C59" s="156"/>
      <c r="D59" s="93"/>
      <c r="F59" s="161"/>
      <c r="G59" s="160"/>
    </row>
    <row r="60" spans="1:12" ht="13.5" thickTop="1">
      <c r="A60" s="108" t="s">
        <v>69</v>
      </c>
      <c r="B60" s="155"/>
      <c r="C60" s="156"/>
      <c r="D60" s="93"/>
      <c r="E60" s="247" t="s">
        <v>70</v>
      </c>
      <c r="F60" s="235"/>
      <c r="G60" s="236"/>
    </row>
    <row r="61" spans="1:12">
      <c r="A61" s="108" t="s">
        <v>71</v>
      </c>
      <c r="B61" s="155"/>
      <c r="C61" s="156"/>
      <c r="D61" s="93"/>
      <c r="E61" s="248" t="s">
        <v>72</v>
      </c>
      <c r="F61" s="239">
        <f>IF(F60=0,0,ROUND(F60/109,4)*100)</f>
        <v>0</v>
      </c>
      <c r="G61" s="240">
        <f>IF(G60=0,0,ROUND(G60/109,4)*100)</f>
        <v>0</v>
      </c>
    </row>
    <row r="62" spans="1:12">
      <c r="A62" s="108" t="s">
        <v>73</v>
      </c>
      <c r="B62" s="120">
        <f>IF((B41+B42)=0,0,(B61)/((B41+B42)-B43))</f>
        <v>0</v>
      </c>
      <c r="C62" s="154">
        <f>IF((C41+C42)=0,0,(C61)/((C41+C42)-C43))</f>
        <v>0</v>
      </c>
      <c r="D62" s="93"/>
      <c r="E62" s="248" t="s">
        <v>74</v>
      </c>
      <c r="F62" s="244"/>
      <c r="G62" s="245"/>
    </row>
    <row r="63" spans="1:12">
      <c r="A63" s="164" t="s">
        <v>75</v>
      </c>
      <c r="B63" s="165"/>
      <c r="C63" s="166"/>
      <c r="D63" s="93"/>
      <c r="E63" s="248" t="s">
        <v>33</v>
      </c>
      <c r="F63" s="239">
        <f>IF(F62=0,0,ROUND(F61*F62,2))</f>
        <v>0</v>
      </c>
      <c r="G63" s="240">
        <f>IF(G62=0,0,ROUND(G61*G62,2))</f>
        <v>0</v>
      </c>
    </row>
    <row r="64" spans="1:12">
      <c r="A64" s="157" t="s">
        <v>76</v>
      </c>
      <c r="B64" s="167">
        <f>B59+B60+B61+B63</f>
        <v>0</v>
      </c>
      <c r="C64" s="168"/>
      <c r="D64" s="93"/>
      <c r="E64" s="249" t="s">
        <v>51</v>
      </c>
      <c r="F64" s="237"/>
      <c r="G64" s="238"/>
    </row>
    <row r="65" spans="1:7" ht="13.5" thickBot="1">
      <c r="A65" s="169" t="s">
        <v>77</v>
      </c>
      <c r="B65" s="170"/>
      <c r="C65" s="171"/>
      <c r="E65" s="250" t="s">
        <v>36</v>
      </c>
      <c r="F65" s="145"/>
      <c r="G65" s="146"/>
    </row>
    <row r="66" spans="1:7" ht="13.5" thickTop="1">
      <c r="A66" s="110" t="s">
        <v>78</v>
      </c>
      <c r="B66" s="134">
        <f>SUM(B53:B57)+SUM(B59:B61)+B63+B65</f>
        <v>0</v>
      </c>
      <c r="C66" s="172">
        <f>SUM(C53:C57)+SUM(C59:C61)+C63+C65</f>
        <v>0</v>
      </c>
      <c r="D66" s="93"/>
      <c r="E66" s="248" t="s">
        <v>37</v>
      </c>
      <c r="F66" s="239">
        <f>IF(F62=0,F60,ROUND(F60-F62,2))</f>
        <v>0</v>
      </c>
      <c r="G66" s="240">
        <f>IF(G62=0,G60,ROUND(G60-G62,2))</f>
        <v>0</v>
      </c>
    </row>
    <row r="67" spans="1:7">
      <c r="A67" s="110"/>
      <c r="B67" s="150"/>
      <c r="C67" s="150"/>
      <c r="D67" s="93"/>
      <c r="E67" s="248"/>
      <c r="F67" s="162"/>
      <c r="G67" s="163"/>
    </row>
    <row r="68" spans="1:7" ht="13.5" thickBot="1">
      <c r="A68" s="110" t="s">
        <v>79</v>
      </c>
      <c r="B68" s="150"/>
      <c r="C68" s="150"/>
      <c r="D68" s="93"/>
      <c r="E68" s="248"/>
      <c r="F68" s="162"/>
      <c r="G68" s="163"/>
    </row>
    <row r="69" spans="1:7" ht="14.25" thickTop="1" thickBot="1">
      <c r="A69" s="135" t="s">
        <v>80</v>
      </c>
      <c r="B69" s="116"/>
      <c r="C69" s="117"/>
      <c r="D69" s="93"/>
      <c r="E69" s="251" t="s">
        <v>38</v>
      </c>
      <c r="F69" s="242"/>
      <c r="G69" s="243">
        <v>0</v>
      </c>
    </row>
    <row r="70" spans="1:7" ht="13.5" thickTop="1">
      <c r="A70" s="108" t="s">
        <v>81</v>
      </c>
      <c r="B70" s="173"/>
      <c r="C70" s="174"/>
      <c r="D70" s="93"/>
      <c r="E70" s="253" t="s">
        <v>82</v>
      </c>
      <c r="F70" s="246">
        <f>IF(F69=0,0,F66*F69)</f>
        <v>0</v>
      </c>
      <c r="G70" s="246">
        <f>IF(G69=0,0,G66*G69)</f>
        <v>0</v>
      </c>
    </row>
    <row r="71" spans="1:7">
      <c r="A71" s="108" t="s">
        <v>83</v>
      </c>
      <c r="B71" s="173"/>
      <c r="C71" s="174"/>
      <c r="D71" s="93"/>
    </row>
    <row r="72" spans="1:7" ht="13.5" thickBot="1">
      <c r="A72" s="108" t="s">
        <v>84</v>
      </c>
      <c r="B72" s="173"/>
      <c r="C72" s="174"/>
      <c r="E72" s="175" t="s">
        <v>85</v>
      </c>
      <c r="F72" s="176"/>
      <c r="G72" s="176"/>
    </row>
    <row r="73" spans="1:7" ht="13.5" thickTop="1">
      <c r="A73" s="108" t="s">
        <v>86</v>
      </c>
      <c r="B73" s="173"/>
      <c r="C73" s="174"/>
      <c r="D73" s="93"/>
      <c r="E73" s="177" t="s">
        <v>87</v>
      </c>
      <c r="F73" s="178">
        <f>(F28*F35)+(F39*F47)+(F50*F57)+(F60*F69)</f>
        <v>0</v>
      </c>
      <c r="G73" s="179">
        <f>(G28*G35)+(G39*G47)+(G50*G57)+(G60*G69)</f>
        <v>0</v>
      </c>
    </row>
    <row r="74" spans="1:7">
      <c r="A74" s="108" t="s">
        <v>88</v>
      </c>
      <c r="B74" s="180"/>
      <c r="C74" s="181"/>
      <c r="D74" s="150"/>
      <c r="E74" s="70" t="s">
        <v>89</v>
      </c>
      <c r="F74" s="153">
        <f>(F29*F35)+(F40*F47)+(F51*F57)+(F61*F69)</f>
        <v>0</v>
      </c>
      <c r="G74" s="121">
        <f>(G29*G35)+(G40*G47)+(G51*G57)+(G61*G69)</f>
        <v>0</v>
      </c>
    </row>
    <row r="75" spans="1:7">
      <c r="A75" s="108" t="s">
        <v>77</v>
      </c>
      <c r="B75" s="173"/>
      <c r="C75" s="174"/>
      <c r="D75" s="150"/>
      <c r="E75" s="70" t="s">
        <v>90</v>
      </c>
      <c r="F75" s="182">
        <f>IF(F73=0,0,-(F76/F74))</f>
        <v>0</v>
      </c>
      <c r="G75" s="183">
        <f>IF(G73=0,0,-(G76/G74))</f>
        <v>0</v>
      </c>
    </row>
    <row r="76" spans="1:7" s="110" customFormat="1" ht="13.5" thickBot="1">
      <c r="A76" s="184" t="s">
        <v>91</v>
      </c>
      <c r="B76" s="170"/>
      <c r="C76" s="185"/>
      <c r="D76" s="150"/>
      <c r="E76" s="70" t="s">
        <v>92</v>
      </c>
      <c r="F76" s="120">
        <f>IF(F73=0,0,-((F31*F35)+(F42*F47)+(F53*F57)+(F63*F69)))</f>
        <v>0</v>
      </c>
      <c r="G76" s="121">
        <f>IF(G73=0,0,-((G31*G35)+(G42*G47)+(G53*G57)+(G63*G69)))</f>
        <v>0</v>
      </c>
    </row>
    <row r="77" spans="1:7" s="110" customFormat="1" ht="13.5" thickTop="1">
      <c r="A77" s="110" t="s">
        <v>93</v>
      </c>
      <c r="B77" s="134">
        <f>SUM(B69:B76)</f>
        <v>0</v>
      </c>
      <c r="C77" s="134">
        <f>SUM(C69:C76)</f>
        <v>0</v>
      </c>
      <c r="D77" s="150"/>
      <c r="E77" s="107" t="s">
        <v>94</v>
      </c>
      <c r="F77" s="186">
        <f>IF(F73=0,0,F74+F76)</f>
        <v>0</v>
      </c>
      <c r="G77" s="187">
        <f>IF(G73=0,0,G74+G76)</f>
        <v>0</v>
      </c>
    </row>
    <row r="78" spans="1:7" s="110" customFormat="1">
      <c r="A78" s="74"/>
      <c r="B78" s="74"/>
      <c r="C78" s="74"/>
      <c r="D78" s="93"/>
      <c r="E78" s="142" t="s">
        <v>95</v>
      </c>
      <c r="F78" s="127"/>
      <c r="G78" s="128"/>
    </row>
    <row r="79" spans="1:7" s="110" customFormat="1" ht="13.5" thickBot="1">
      <c r="A79" s="151" t="s">
        <v>96</v>
      </c>
      <c r="B79" s="188"/>
      <c r="C79" s="188"/>
      <c r="D79" s="93"/>
      <c r="E79" s="129" t="s">
        <v>97</v>
      </c>
      <c r="F79" s="189">
        <v>0.4</v>
      </c>
      <c r="G79" s="190">
        <v>0.4</v>
      </c>
    </row>
    <row r="80" spans="1:7" ht="13.5" thickTop="1">
      <c r="A80" s="108" t="s">
        <v>98</v>
      </c>
      <c r="B80" s="173"/>
      <c r="C80" s="174"/>
      <c r="D80" s="93"/>
      <c r="E80" s="70" t="s">
        <v>99</v>
      </c>
      <c r="F80" s="191">
        <f>-B86</f>
        <v>0</v>
      </c>
      <c r="G80" s="192">
        <f>-C86</f>
        <v>0</v>
      </c>
    </row>
    <row r="81" spans="1:7">
      <c r="A81" s="108" t="s">
        <v>100</v>
      </c>
      <c r="B81" s="173"/>
      <c r="C81" s="174"/>
      <c r="D81" s="93"/>
      <c r="E81" s="193" t="s">
        <v>101</v>
      </c>
      <c r="F81" s="167">
        <f>IF(F73=0,F80,F77+F80)</f>
        <v>0</v>
      </c>
      <c r="G81" s="194">
        <f>IF(G73=0,G80,G77+G80)</f>
        <v>0</v>
      </c>
    </row>
    <row r="82" spans="1:7" ht="13.5" thickBot="1">
      <c r="A82" s="108" t="s">
        <v>77</v>
      </c>
      <c r="B82" s="173"/>
      <c r="C82" s="174"/>
      <c r="D82" s="79"/>
      <c r="E82" s="195" t="s">
        <v>102</v>
      </c>
      <c r="F82" s="196">
        <f>-B99</f>
        <v>0</v>
      </c>
      <c r="G82" s="197">
        <f>-C99</f>
        <v>0</v>
      </c>
    </row>
    <row r="83" spans="1:7" ht="14.25" thickTop="1" thickBot="1">
      <c r="A83" s="184" t="s">
        <v>103</v>
      </c>
      <c r="B83" s="170"/>
      <c r="C83" s="185"/>
      <c r="D83" s="93"/>
      <c r="E83" s="110" t="s">
        <v>104</v>
      </c>
      <c r="F83" s="134">
        <f>F81+F82</f>
        <v>0</v>
      </c>
      <c r="G83" s="134">
        <f>G81+G82</f>
        <v>0</v>
      </c>
    </row>
    <row r="84" spans="1:7" ht="13.5" thickTop="1">
      <c r="A84" s="110" t="s">
        <v>93</v>
      </c>
      <c r="B84" s="134">
        <f>SUM(B80:B83)</f>
        <v>0</v>
      </c>
      <c r="C84" s="134">
        <f>SUM(C80:C83)</f>
        <v>0</v>
      </c>
      <c r="D84" s="93"/>
    </row>
    <row r="85" spans="1:7" ht="13.5" thickBot="1">
      <c r="A85" s="110"/>
      <c r="B85" s="110"/>
      <c r="C85" s="110"/>
      <c r="D85" s="93"/>
      <c r="E85" s="110" t="s">
        <v>105</v>
      </c>
      <c r="F85" s="93"/>
      <c r="G85" s="93"/>
    </row>
    <row r="86" spans="1:7" ht="14.25" thickTop="1" thickBot="1">
      <c r="A86" s="198" t="s">
        <v>106</v>
      </c>
      <c r="B86" s="199">
        <f>SUM(B66+B77+B84)</f>
        <v>0</v>
      </c>
      <c r="C86" s="200">
        <f>SUM(C66+C77+C84)</f>
        <v>0</v>
      </c>
      <c r="D86" s="93"/>
      <c r="E86" s="135" t="s">
        <v>107</v>
      </c>
      <c r="F86" s="230"/>
      <c r="G86" s="231"/>
    </row>
    <row r="87" spans="1:7" ht="13.5" thickTop="1">
      <c r="A87" s="202" t="s">
        <v>108</v>
      </c>
      <c r="B87" s="203">
        <f>IF(B44=0,0,B86/B44)</f>
        <v>0</v>
      </c>
      <c r="C87" s="203">
        <f>IF(C44=0,0,C86/C44)</f>
        <v>0</v>
      </c>
      <c r="D87" s="93"/>
      <c r="E87" s="108" t="s">
        <v>109</v>
      </c>
      <c r="F87" s="228"/>
      <c r="G87" s="201"/>
    </row>
    <row r="88" spans="1:7">
      <c r="A88" s="74" t="s">
        <v>110</v>
      </c>
      <c r="B88" s="204">
        <f>IF(B44=0,0,F73/B45)</f>
        <v>0</v>
      </c>
      <c r="C88" s="204">
        <f>IF(C44=0,0,G73/C45)</f>
        <v>0</v>
      </c>
      <c r="D88" s="150"/>
      <c r="E88" s="108" t="s">
        <v>111</v>
      </c>
      <c r="F88" s="229"/>
      <c r="G88" s="201"/>
    </row>
    <row r="89" spans="1:7" ht="13.5" thickBot="1">
      <c r="C89" s="74"/>
      <c r="D89" s="150"/>
      <c r="E89" s="195" t="s">
        <v>112</v>
      </c>
      <c r="F89" s="232"/>
      <c r="G89" s="205"/>
    </row>
    <row r="90" spans="1:7" s="110" customFormat="1" ht="15.75" thickTop="1" thickBot="1">
      <c r="A90" s="110" t="s">
        <v>113</v>
      </c>
      <c r="B90" s="93"/>
      <c r="C90" s="93"/>
      <c r="D90" s="93"/>
      <c r="E90" s="110" t="s">
        <v>114</v>
      </c>
      <c r="F90" s="134">
        <f>F83+SUM(F86:F89)</f>
        <v>0</v>
      </c>
      <c r="G90" s="134">
        <f>G83+SUM(G86:G89)</f>
        <v>0</v>
      </c>
    </row>
    <row r="91" spans="1:7" s="110" customFormat="1" ht="13.5" thickTop="1">
      <c r="A91" s="135" t="s">
        <v>115</v>
      </c>
      <c r="B91" s="207"/>
      <c r="C91" s="208"/>
      <c r="D91" s="74"/>
      <c r="E91" s="74"/>
      <c r="F91" s="74"/>
      <c r="G91" s="74"/>
    </row>
    <row r="92" spans="1:7" ht="13.5" thickBot="1">
      <c r="A92" s="108" t="s">
        <v>116</v>
      </c>
      <c r="B92" s="209"/>
      <c r="C92" s="210"/>
      <c r="D92" s="93"/>
      <c r="E92" s="110"/>
      <c r="F92" s="150"/>
      <c r="G92" s="211"/>
    </row>
    <row r="93" spans="1:7" ht="13.5" thickTop="1">
      <c r="A93" s="108" t="s">
        <v>117</v>
      </c>
      <c r="B93" s="209"/>
      <c r="C93" s="210"/>
      <c r="D93" s="93"/>
      <c r="E93" s="212"/>
      <c r="F93" s="213"/>
      <c r="G93" s="214"/>
    </row>
    <row r="94" spans="1:7">
      <c r="A94" s="108" t="s">
        <v>118</v>
      </c>
      <c r="B94" s="209"/>
      <c r="C94" s="210"/>
      <c r="D94" s="93"/>
      <c r="E94" s="215"/>
      <c r="F94" s="216"/>
      <c r="G94" s="217"/>
    </row>
    <row r="95" spans="1:7">
      <c r="A95" s="164" t="s">
        <v>119</v>
      </c>
      <c r="B95" s="218"/>
      <c r="C95" s="219"/>
      <c r="D95" s="150"/>
      <c r="E95" s="215"/>
      <c r="F95" s="216"/>
      <c r="G95" s="217"/>
    </row>
    <row r="96" spans="1:7">
      <c r="A96" s="126" t="s">
        <v>120</v>
      </c>
      <c r="B96" s="220"/>
      <c r="C96" s="221"/>
      <c r="D96" s="150"/>
      <c r="E96" s="215"/>
      <c r="F96" s="216"/>
      <c r="G96" s="217"/>
    </row>
    <row r="97" spans="1:7" s="110" customFormat="1" ht="13.5" thickBot="1">
      <c r="A97" s="108" t="s">
        <v>121</v>
      </c>
      <c r="B97" s="122"/>
      <c r="C97" s="222"/>
      <c r="D97" s="150"/>
      <c r="E97" s="223"/>
      <c r="F97" s="224"/>
      <c r="G97" s="217"/>
    </row>
    <row r="98" spans="1:7" s="110" customFormat="1" ht="15.75" thickTop="1" thickBot="1">
      <c r="A98" s="195" t="s">
        <v>122</v>
      </c>
      <c r="B98" s="225">
        <f>IF(747=0,0,(F77*F79))</f>
        <v>0</v>
      </c>
      <c r="C98" s="226">
        <f>IF(747=0,0,(G77*G79))</f>
        <v>0</v>
      </c>
      <c r="D98" s="150"/>
      <c r="E98" s="110" t="s">
        <v>123</v>
      </c>
      <c r="F98" s="134">
        <f>F83*0.5</f>
        <v>0</v>
      </c>
      <c r="G98" s="206">
        <f>G83*0.5</f>
        <v>0</v>
      </c>
    </row>
    <row r="99" spans="1:7" s="110" customFormat="1" ht="13.5" thickTop="1">
      <c r="A99" s="133" t="s">
        <v>102</v>
      </c>
      <c r="B99" s="206">
        <f>SUM(B91:B98)</f>
        <v>0</v>
      </c>
      <c r="C99" s="206">
        <f>SUM(C91:C98)</f>
        <v>0</v>
      </c>
      <c r="D99" s="150"/>
      <c r="E99" s="110" t="s">
        <v>124</v>
      </c>
      <c r="F99" s="134">
        <f>F83*0.7</f>
        <v>0</v>
      </c>
      <c r="G99" s="134">
        <f>G83*0.7</f>
        <v>0</v>
      </c>
    </row>
    <row r="100" spans="1:7" s="110" customFormat="1">
      <c r="B100" s="134"/>
      <c r="C100" s="134"/>
      <c r="D100" s="150"/>
      <c r="F100" s="134"/>
      <c r="G100" s="134"/>
    </row>
    <row r="101" spans="1:7" s="110" customFormat="1" ht="14.25">
      <c r="A101" s="348" t="s">
        <v>125</v>
      </c>
      <c r="B101" s="348"/>
      <c r="C101" s="348"/>
      <c r="D101" s="348"/>
      <c r="E101" s="348"/>
      <c r="F101" s="348"/>
      <c r="G101" s="348"/>
    </row>
    <row r="102" spans="1:7" s="110" customFormat="1" ht="14.25">
      <c r="A102" s="346" t="s">
        <v>126</v>
      </c>
      <c r="B102" s="346"/>
      <c r="C102" s="346"/>
      <c r="D102" s="346"/>
      <c r="E102" s="346"/>
      <c r="F102" s="346"/>
      <c r="G102" s="346"/>
    </row>
    <row r="103" spans="1:7" s="110" customFormat="1" ht="14.25">
      <c r="A103" s="346" t="s">
        <v>127</v>
      </c>
      <c r="B103" s="346"/>
      <c r="C103" s="346"/>
      <c r="D103" s="346"/>
      <c r="E103" s="346"/>
      <c r="F103" s="346"/>
      <c r="G103" s="346"/>
    </row>
    <row r="104" spans="1:7" s="110" customFormat="1">
      <c r="A104" s="347" t="s">
        <v>128</v>
      </c>
      <c r="B104" s="347"/>
      <c r="C104" s="347"/>
      <c r="D104" s="347"/>
      <c r="E104" s="347"/>
      <c r="F104" s="347"/>
      <c r="G104" s="347"/>
    </row>
    <row r="105" spans="1:7" s="110" customFormat="1" ht="14.25">
      <c r="A105" s="346" t="s">
        <v>129</v>
      </c>
      <c r="B105" s="346"/>
      <c r="C105" s="346"/>
      <c r="D105" s="346"/>
      <c r="E105" s="346"/>
      <c r="F105" s="346"/>
      <c r="G105" s="346"/>
    </row>
    <row r="106" spans="1:7" s="110" customFormat="1" ht="14.25">
      <c r="A106" s="348" t="s">
        <v>130</v>
      </c>
      <c r="B106" s="348"/>
      <c r="C106" s="348"/>
      <c r="D106" s="348"/>
      <c r="E106" s="348"/>
      <c r="F106" s="348"/>
      <c r="G106" s="348"/>
    </row>
    <row r="107" spans="1:7">
      <c r="C107" s="74"/>
    </row>
    <row r="108" spans="1:7">
      <c r="C108" s="74"/>
    </row>
    <row r="109" spans="1:7">
      <c r="C109" s="74"/>
    </row>
    <row r="110" spans="1:7">
      <c r="C110" s="74"/>
    </row>
    <row r="111" spans="1:7">
      <c r="C111" s="74"/>
    </row>
    <row r="112" spans="1:7">
      <c r="C112" s="74"/>
    </row>
    <row r="113" spans="1:7">
      <c r="C113" s="74"/>
    </row>
    <row r="114" spans="1:7">
      <c r="A114" s="110"/>
      <c r="B114" s="110"/>
      <c r="C114" s="110"/>
    </row>
    <row r="115" spans="1:7">
      <c r="A115" s="110"/>
      <c r="B115" s="110"/>
      <c r="C115" s="110"/>
      <c r="E115" s="110"/>
      <c r="F115" s="110"/>
      <c r="G115" s="110"/>
    </row>
    <row r="116" spans="1:7">
      <c r="C116" s="74"/>
      <c r="D116" s="110"/>
      <c r="E116" s="110"/>
      <c r="F116" s="110"/>
      <c r="G116" s="110"/>
    </row>
    <row r="117" spans="1:7">
      <c r="C117" s="74"/>
      <c r="D117" s="110"/>
    </row>
    <row r="118" spans="1:7" s="110" customFormat="1">
      <c r="A118" s="74"/>
      <c r="B118" s="74"/>
      <c r="C118" s="74"/>
      <c r="D118" s="74"/>
      <c r="E118" s="74"/>
      <c r="F118" s="74"/>
      <c r="G118" s="74"/>
    </row>
    <row r="119" spans="1:7" s="110" customFormat="1">
      <c r="A119" s="74"/>
      <c r="B119" s="74"/>
      <c r="C119" s="74"/>
      <c r="D119" s="74"/>
      <c r="E119" s="74"/>
      <c r="F119" s="74"/>
      <c r="G119" s="74"/>
    </row>
    <row r="120" spans="1:7">
      <c r="C120" s="74"/>
    </row>
    <row r="121" spans="1:7">
      <c r="C121" s="74"/>
    </row>
    <row r="122" spans="1:7">
      <c r="C122" s="74"/>
    </row>
    <row r="123" spans="1:7">
      <c r="A123" s="227"/>
      <c r="B123" s="227"/>
      <c r="C123" s="227"/>
    </row>
    <row r="124" spans="1:7">
      <c r="A124" s="105"/>
      <c r="B124" s="105"/>
      <c r="E124" s="227"/>
      <c r="F124" s="227"/>
      <c r="G124" s="227"/>
    </row>
    <row r="125" spans="1:7">
      <c r="A125" s="105"/>
      <c r="B125" s="105"/>
      <c r="D125" s="227"/>
      <c r="E125" s="105"/>
      <c r="F125" s="105"/>
      <c r="G125" s="105"/>
    </row>
    <row r="126" spans="1:7">
      <c r="C126" s="74"/>
      <c r="D126" s="105"/>
      <c r="E126" s="105"/>
      <c r="F126" s="105"/>
      <c r="G126" s="105"/>
    </row>
    <row r="127" spans="1:7" s="227" customFormat="1">
      <c r="A127" s="74"/>
      <c r="B127" s="74"/>
      <c r="C127" s="74"/>
      <c r="D127" s="105"/>
      <c r="E127" s="74"/>
      <c r="F127" s="74"/>
      <c r="G127" s="74"/>
    </row>
    <row r="128" spans="1:7" s="105" customFormat="1">
      <c r="A128" s="74"/>
      <c r="B128" s="74"/>
      <c r="C128" s="74"/>
      <c r="D128" s="74"/>
      <c r="E128" s="74"/>
      <c r="F128" s="74"/>
      <c r="G128" s="74"/>
    </row>
    <row r="129" spans="1:7" s="105" customFormat="1">
      <c r="A129" s="74"/>
      <c r="B129" s="74"/>
      <c r="C129" s="74"/>
      <c r="D129" s="74"/>
      <c r="E129" s="74"/>
      <c r="F129" s="74"/>
      <c r="G129" s="74"/>
    </row>
    <row r="130" spans="1:7">
      <c r="C130" s="74"/>
    </row>
    <row r="131" spans="1:7">
      <c r="C131" s="74"/>
    </row>
    <row r="132" spans="1:7">
      <c r="C132" s="74"/>
    </row>
    <row r="133" spans="1:7">
      <c r="C133" s="74"/>
    </row>
    <row r="134" spans="1:7">
      <c r="C134" s="74"/>
    </row>
    <row r="135" spans="1:7">
      <c r="C135" s="74"/>
    </row>
    <row r="136" spans="1:7">
      <c r="C136" s="74"/>
    </row>
    <row r="137" spans="1:7">
      <c r="C137" s="74"/>
    </row>
    <row r="138" spans="1:7">
      <c r="C138" s="74"/>
    </row>
    <row r="139" spans="1:7">
      <c r="C139" s="74"/>
    </row>
    <row r="140" spans="1:7">
      <c r="C140" s="74"/>
    </row>
    <row r="141" spans="1:7">
      <c r="C141" s="74"/>
    </row>
    <row r="142" spans="1:7">
      <c r="C142" s="74"/>
    </row>
    <row r="143" spans="1:7">
      <c r="C143" s="74"/>
    </row>
    <row r="144" spans="1:7">
      <c r="C144" s="74"/>
    </row>
    <row r="145" spans="3:3">
      <c r="C145" s="74"/>
    </row>
    <row r="146" spans="3:3">
      <c r="C146" s="74"/>
    </row>
    <row r="147" spans="3:3">
      <c r="C147" s="74"/>
    </row>
    <row r="148" spans="3:3">
      <c r="C148" s="74"/>
    </row>
    <row r="149" spans="3:3">
      <c r="C149" s="74"/>
    </row>
    <row r="150" spans="3:3">
      <c r="C150" s="74"/>
    </row>
    <row r="151" spans="3:3">
      <c r="C151" s="74"/>
    </row>
    <row r="152" spans="3:3">
      <c r="C152" s="74"/>
    </row>
    <row r="153" spans="3:3">
      <c r="C153" s="74"/>
    </row>
    <row r="154" spans="3:3">
      <c r="C154" s="74"/>
    </row>
    <row r="155" spans="3:3">
      <c r="C155" s="74"/>
    </row>
    <row r="156" spans="3:3">
      <c r="C156" s="74"/>
    </row>
    <row r="157" spans="3:3">
      <c r="C157" s="74"/>
    </row>
    <row r="158" spans="3:3">
      <c r="C158" s="74"/>
    </row>
    <row r="159" spans="3:3">
      <c r="C159" s="74"/>
    </row>
    <row r="160" spans="3:3">
      <c r="C160" s="74"/>
    </row>
    <row r="161" spans="1:7">
      <c r="C161" s="74"/>
    </row>
    <row r="162" spans="1:7">
      <c r="A162" s="79"/>
      <c r="B162" s="93"/>
      <c r="C162" s="93"/>
    </row>
    <row r="163" spans="1:7">
      <c r="C163" s="74"/>
      <c r="E163" s="79"/>
      <c r="G163" s="93"/>
    </row>
    <row r="164" spans="1:7">
      <c r="C164" s="74"/>
      <c r="D164" s="93"/>
    </row>
    <row r="165" spans="1:7">
      <c r="C165" s="74"/>
    </row>
    <row r="166" spans="1:7">
      <c r="C166" s="74"/>
    </row>
    <row r="167" spans="1:7">
      <c r="C167" s="74"/>
    </row>
    <row r="168" spans="1:7">
      <c r="C168" s="74"/>
    </row>
    <row r="169" spans="1:7">
      <c r="C169" s="74"/>
    </row>
    <row r="170" spans="1:7">
      <c r="C170" s="74"/>
    </row>
    <row r="171" spans="1:7">
      <c r="C171" s="74"/>
    </row>
    <row r="172" spans="1:7">
      <c r="C172" s="74"/>
    </row>
    <row r="173" spans="1:7">
      <c r="C173" s="74"/>
    </row>
    <row r="174" spans="1:7">
      <c r="C174" s="74"/>
    </row>
    <row r="175" spans="1:7">
      <c r="C175" s="74"/>
    </row>
    <row r="176" spans="1:7">
      <c r="C176" s="74"/>
    </row>
    <row r="177" spans="3:3">
      <c r="C177" s="74"/>
    </row>
    <row r="178" spans="3:3">
      <c r="C178" s="74"/>
    </row>
    <row r="179" spans="3:3">
      <c r="C179" s="74"/>
    </row>
    <row r="180" spans="3:3">
      <c r="C180" s="74"/>
    </row>
    <row r="181" spans="3:3">
      <c r="C181" s="74"/>
    </row>
    <row r="182" spans="3:3">
      <c r="C182" s="74"/>
    </row>
    <row r="183" spans="3:3">
      <c r="C183" s="74"/>
    </row>
    <row r="184" spans="3:3">
      <c r="C184" s="74"/>
    </row>
    <row r="185" spans="3:3">
      <c r="C185" s="74"/>
    </row>
    <row r="186" spans="3:3">
      <c r="C186" s="74"/>
    </row>
    <row r="187" spans="3:3">
      <c r="C187" s="74"/>
    </row>
    <row r="188" spans="3:3">
      <c r="C188" s="74"/>
    </row>
    <row r="189" spans="3:3">
      <c r="C189" s="74"/>
    </row>
    <row r="190" spans="3:3">
      <c r="C190" s="74"/>
    </row>
    <row r="191" spans="3:3">
      <c r="C191" s="74"/>
    </row>
    <row r="192" spans="3:3">
      <c r="C192" s="74"/>
    </row>
    <row r="193" spans="3:3">
      <c r="C193" s="74"/>
    </row>
    <row r="194" spans="3:3">
      <c r="C194" s="74"/>
    </row>
    <row r="195" spans="3:3">
      <c r="C195" s="74"/>
    </row>
    <row r="196" spans="3:3">
      <c r="C196" s="74"/>
    </row>
    <row r="197" spans="3:3">
      <c r="C197" s="74"/>
    </row>
    <row r="198" spans="3:3">
      <c r="C198" s="74"/>
    </row>
    <row r="199" spans="3:3">
      <c r="C199" s="74"/>
    </row>
    <row r="200" spans="3:3">
      <c r="C200" s="74"/>
    </row>
    <row r="201" spans="3:3">
      <c r="C201" s="74"/>
    </row>
    <row r="228" spans="1:7">
      <c r="A228" s="79"/>
      <c r="B228" s="93"/>
    </row>
    <row r="229" spans="1:7">
      <c r="A229" s="79"/>
      <c r="B229" s="93"/>
      <c r="E229" s="79"/>
      <c r="G229" s="93"/>
    </row>
    <row r="230" spans="1:7">
      <c r="A230" s="79"/>
      <c r="B230" s="93"/>
      <c r="D230" s="93"/>
      <c r="E230" s="79"/>
      <c r="G230" s="93"/>
    </row>
    <row r="231" spans="1:7">
      <c r="A231" s="79"/>
      <c r="B231" s="93"/>
      <c r="D231" s="93"/>
      <c r="E231" s="79"/>
      <c r="G231" s="93"/>
    </row>
    <row r="232" spans="1:7">
      <c r="D232" s="93"/>
      <c r="E232" s="79"/>
      <c r="G232" s="93"/>
    </row>
    <row r="233" spans="1:7">
      <c r="D233" s="93"/>
    </row>
  </sheetData>
  <sheetProtection algorithmName="SHA-512" hashValue="gMJIPONSByTeagj/uN7LTYLSeX5X+R1RZhYUoOwaiohiqqzVTqdCC4zl3c1okcJ+Tj6iMr6YUhFsyVMrzw5QbA==" saltValue="xZu5XthE+bfMnCUbpPEirQ==" spinCount="100000" sheet="1" objects="1" scenarios="1"/>
  <mergeCells count="33">
    <mergeCell ref="A8:G8"/>
    <mergeCell ref="A4:G4"/>
    <mergeCell ref="B24:E24"/>
    <mergeCell ref="B20:E20"/>
    <mergeCell ref="A19:G19"/>
    <mergeCell ref="A10:G10"/>
    <mergeCell ref="F21:G21"/>
    <mergeCell ref="A13:G13"/>
    <mergeCell ref="F24:G24"/>
    <mergeCell ref="A9:G9"/>
    <mergeCell ref="F20:G20"/>
    <mergeCell ref="A15:G15"/>
    <mergeCell ref="C32:C35"/>
    <mergeCell ref="B23:E23"/>
    <mergeCell ref="A12:G12"/>
    <mergeCell ref="A14:G14"/>
    <mergeCell ref="A17:G17"/>
    <mergeCell ref="A103:G103"/>
    <mergeCell ref="A104:G104"/>
    <mergeCell ref="A105:G105"/>
    <mergeCell ref="A106:G106"/>
    <mergeCell ref="A2:G2"/>
    <mergeCell ref="A5:G5"/>
    <mergeCell ref="A102:G102"/>
    <mergeCell ref="A101:G101"/>
    <mergeCell ref="C36:C37"/>
    <mergeCell ref="A11:G11"/>
    <mergeCell ref="B22:E22"/>
    <mergeCell ref="A6:G6"/>
    <mergeCell ref="B21:E21"/>
    <mergeCell ref="F23:G23"/>
    <mergeCell ref="A16:G16"/>
    <mergeCell ref="F22:G22"/>
  </mergeCells>
  <conditionalFormatting sqref="F24:G24 A26:C26 E26:G26 D26:D101 E28:E31 A28:A32 C28:C32 F28:G33 B28:B38 E34:G36 A36 C36 C38:C47 E39:G43 A39:B47 F44:G45 E46:G48 A50:A53 E50:G53 B50:C77 F54:G70 E56:E58 A56:A77 E60:E63 E66:E70 E72:G78 F79:G83 A79:C84 E80:E81 E83 E85:G86 A86:C88 E87 G87 E88:G90 A90:A94 B90:C101 E92:E97 F92:G101 A96 E99:E101 A99:A106 A162:C162 E163:G163 D164 A228:C231 E229:G232 D230:D233">
    <cfRule type="cellIs" dxfId="6" priority="1" stopIfTrue="1" operator="equal">
      <formula>0</formula>
    </cfRule>
  </conditionalFormatting>
  <pageMargins left="0.23622047244094491" right="0.19685039370078741" top="0.31496062992125978" bottom="0.55118110236220474" header="0.51181102362204722" footer="0.51181102362204722"/>
  <pageSetup paperSize="9" scale="67" fitToHeight="2" orientation="portrait"/>
  <headerFooter alignWithMargins="0">
    <oddFooter>&amp;L&amp;"Verdana,Standaard"&amp;8 &amp;D &amp;T&amp;CHandtekening uitgever:</oddFooter>
  </headerFooter>
  <rowBreaks count="1" manualBreakCount="1">
    <brk id="169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K5466"/>
  <sheetViews>
    <sheetView zoomScale="75" zoomScaleNormal="79" workbookViewId="0">
      <selection activeCell="M22" sqref="M22"/>
    </sheetView>
  </sheetViews>
  <sheetFormatPr defaultColWidth="8.85546875" defaultRowHeight="12.75"/>
  <cols>
    <col min="1" max="1" width="44.42578125" style="307" bestFit="1" customWidth="1"/>
    <col min="2" max="2" width="16.85546875" style="307" customWidth="1"/>
    <col min="3" max="3" width="10.42578125" style="307" bestFit="1" customWidth="1"/>
    <col min="4" max="4" width="1.85546875" style="307" customWidth="1"/>
    <col min="5" max="5" width="36.42578125" style="307" bestFit="1" customWidth="1"/>
    <col min="6" max="6" width="4.140625" style="307" customWidth="1"/>
    <col min="7" max="7" width="24.140625" style="307" bestFit="1" customWidth="1"/>
    <col min="8" max="8" width="2" style="307" customWidth="1"/>
    <col min="9" max="9" width="10.28515625" style="307" bestFit="1" customWidth="1"/>
    <col min="10" max="10" width="34.85546875" style="307" bestFit="1" customWidth="1"/>
    <col min="11" max="11" width="18.140625" style="307" bestFit="1" customWidth="1"/>
    <col min="12" max="16384" width="8.85546875" style="307"/>
  </cols>
  <sheetData>
    <row r="1" spans="1:7" s="71" customFormat="1" ht="13.5" customHeight="1" thickTop="1">
      <c r="A1" s="31" t="s">
        <v>12</v>
      </c>
      <c r="B1" s="379">
        <f>uitgeversformulier!B20</f>
        <v>0</v>
      </c>
      <c r="C1" s="389"/>
      <c r="D1" s="389"/>
      <c r="E1" s="390"/>
      <c r="F1" s="378" t="s">
        <v>13</v>
      </c>
      <c r="G1" s="391"/>
    </row>
    <row r="2" spans="1:7" s="71" customFormat="1">
      <c r="A2" s="32" t="s">
        <v>14</v>
      </c>
      <c r="B2" s="374">
        <f>uitgeversformulier!B21</f>
        <v>0</v>
      </c>
      <c r="C2" s="391"/>
      <c r="D2" s="391"/>
      <c r="E2" s="392"/>
      <c r="F2" s="378" t="s">
        <v>131</v>
      </c>
      <c r="G2" s="391"/>
    </row>
    <row r="3" spans="1:7" s="71" customFormat="1">
      <c r="A3" s="32" t="s">
        <v>132</v>
      </c>
      <c r="B3" s="374">
        <f>uitgeversformulier!B22</f>
        <v>0</v>
      </c>
      <c r="C3" s="391"/>
      <c r="D3" s="391"/>
      <c r="E3" s="392"/>
    </row>
    <row r="4" spans="1:7" s="71" customFormat="1">
      <c r="A4" s="32" t="s">
        <v>17</v>
      </c>
      <c r="B4" s="374">
        <f>uitgeversformulier!B23</f>
        <v>0</v>
      </c>
      <c r="C4" s="391"/>
      <c r="D4" s="391"/>
      <c r="E4" s="392"/>
      <c r="F4" s="377" t="s">
        <v>18</v>
      </c>
      <c r="G4" s="391"/>
    </row>
    <row r="5" spans="1:7" s="71" customFormat="1" ht="13.5" customHeight="1" thickBot="1">
      <c r="A5" s="58" t="s">
        <v>19</v>
      </c>
      <c r="B5" s="376">
        <f>uitgeversformulier!B24</f>
        <v>0</v>
      </c>
      <c r="C5" s="393"/>
      <c r="D5" s="393"/>
      <c r="E5" s="394"/>
      <c r="F5" s="380"/>
      <c r="G5" s="395"/>
    </row>
    <row r="6" spans="1:7" s="71" customFormat="1" ht="13.5" customHeight="1" thickTop="1">
      <c r="A6" s="17"/>
      <c r="B6" s="255"/>
      <c r="D6" s="72"/>
      <c r="E6" s="17"/>
      <c r="F6" s="26"/>
      <c r="G6" s="26"/>
    </row>
    <row r="7" spans="1:7" s="71" customFormat="1" ht="13.5" customHeight="1" thickBot="1">
      <c r="A7" s="30" t="s">
        <v>20</v>
      </c>
      <c r="B7" s="56" t="s">
        <v>21</v>
      </c>
      <c r="C7" s="57" t="s">
        <v>133</v>
      </c>
      <c r="D7" s="72"/>
      <c r="E7" s="57" t="s">
        <v>134</v>
      </c>
      <c r="F7" s="49"/>
      <c r="G7" s="49" t="s">
        <v>135</v>
      </c>
    </row>
    <row r="8" spans="1:7" s="71" customFormat="1" ht="13.5" customHeight="1" thickTop="1">
      <c r="A8" s="75" t="s">
        <v>26</v>
      </c>
      <c r="B8" s="256">
        <f>IF(uitgeversformulier!B28=0,0,uitgeversformulier!B28)</f>
        <v>0</v>
      </c>
      <c r="C8" s="88"/>
      <c r="D8" s="72"/>
      <c r="E8" s="103"/>
    </row>
    <row r="9" spans="1:7" s="71" customFormat="1">
      <c r="A9" s="78" t="s">
        <v>28</v>
      </c>
      <c r="B9" s="257">
        <f>IF(uitgeversformulier!B29=0,0,uitgeversformulier!B29)</f>
        <v>0</v>
      </c>
      <c r="C9" s="258"/>
      <c r="D9" s="72"/>
      <c r="E9" s="103"/>
    </row>
    <row r="10" spans="1:7" s="71" customFormat="1">
      <c r="A10" s="78" t="s">
        <v>30</v>
      </c>
      <c r="B10" s="257">
        <f>IF(uitgeversformulier!B30=0,0,uitgeversformulier!B30)</f>
        <v>0</v>
      </c>
      <c r="C10" s="108"/>
      <c r="D10" s="72"/>
      <c r="E10" s="103"/>
    </row>
    <row r="11" spans="1:7" s="71" customFormat="1">
      <c r="A11" s="88" t="s">
        <v>136</v>
      </c>
      <c r="B11" s="257">
        <f>IF(uitgeversformulier!B31=0,0,uitgeversformulier!B31)</f>
        <v>0</v>
      </c>
    </row>
    <row r="12" spans="1:7" s="71" customFormat="1">
      <c r="A12" s="88" t="s">
        <v>137</v>
      </c>
      <c r="B12" s="373">
        <f>IF(uitgeversformulier!B32=0,0,uitgeversformulier!B32)</f>
        <v>0</v>
      </c>
    </row>
    <row r="13" spans="1:7" s="71" customFormat="1">
      <c r="A13" s="88"/>
      <c r="B13" s="396"/>
    </row>
    <row r="14" spans="1:7" s="71" customFormat="1">
      <c r="A14" s="88"/>
      <c r="B14" s="396"/>
    </row>
    <row r="15" spans="1:7" s="71" customFormat="1">
      <c r="A15" s="77"/>
      <c r="B15" s="397"/>
      <c r="C15" s="108"/>
      <c r="D15" s="72"/>
      <c r="E15" s="103"/>
    </row>
    <row r="16" spans="1:7" s="71" customFormat="1">
      <c r="A16" s="69" t="s">
        <v>39</v>
      </c>
      <c r="B16" s="375">
        <f>uitgeversformulier!B36</f>
        <v>0</v>
      </c>
    </row>
    <row r="17" spans="1:11" s="71" customFormat="1">
      <c r="A17" s="81"/>
      <c r="B17" s="396"/>
    </row>
    <row r="18" spans="1:11" s="71" customFormat="1">
      <c r="A18" s="69" t="s">
        <v>138</v>
      </c>
      <c r="B18" s="259">
        <f>uitgeversformulier!B38</f>
        <v>0</v>
      </c>
    </row>
    <row r="19" spans="1:11" s="71" customFormat="1">
      <c r="A19" s="88" t="s">
        <v>42</v>
      </c>
      <c r="B19" s="259">
        <f>uitgeversformulier!B39</f>
        <v>0</v>
      </c>
    </row>
    <row r="20" spans="1:11" s="71" customFormat="1">
      <c r="A20" s="88" t="s">
        <v>44</v>
      </c>
      <c r="B20" s="259">
        <f>uitgeversformulier!B40</f>
        <v>0</v>
      </c>
      <c r="C20" s="17"/>
      <c r="D20" s="17"/>
      <c r="E20" s="17"/>
      <c r="F20" s="17"/>
      <c r="G20" s="17"/>
    </row>
    <row r="21" spans="1:11" s="71" customFormat="1">
      <c r="A21" s="86" t="s">
        <v>46</v>
      </c>
      <c r="B21" s="260">
        <f>IF(uitgeversformulier!B41=0,0,uitgeversformulier!B41)</f>
        <v>0</v>
      </c>
      <c r="C21" s="258"/>
      <c r="D21" s="72"/>
      <c r="E21" s="103"/>
    </row>
    <row r="22" spans="1:11" s="71" customFormat="1" ht="13.5" customHeight="1" thickBot="1">
      <c r="A22" s="77" t="s">
        <v>48</v>
      </c>
      <c r="B22" s="261">
        <f>IF(uitgeversformulier!B42=0,0,uitgeversformulier!B42)</f>
        <v>0</v>
      </c>
      <c r="C22" s="258"/>
      <c r="D22" s="72"/>
      <c r="E22" s="103"/>
    </row>
    <row r="23" spans="1:11" s="71" customFormat="1" ht="14.25" customHeight="1" thickTop="1" thickBot="1">
      <c r="A23" s="82" t="s">
        <v>50</v>
      </c>
      <c r="B23" s="260">
        <f>IF(uitgeversformulier!B44=0,0,uitgeversformulier!B44)</f>
        <v>0</v>
      </c>
      <c r="C23" s="262"/>
      <c r="D23" s="18"/>
      <c r="E23" s="263"/>
      <c r="F23" s="17"/>
      <c r="G23" s="264">
        <f>IF(B23=0,0,B23+C23)</f>
        <v>0</v>
      </c>
    </row>
    <row r="24" spans="1:11" s="71" customFormat="1" ht="14.25" customHeight="1" thickTop="1" thickBot="1">
      <c r="A24" s="88" t="s">
        <v>52</v>
      </c>
      <c r="B24" s="265">
        <f>IF(uitgeversformulier!B45=0,0,uitgeversformulier!B45)</f>
        <v>0</v>
      </c>
      <c r="C24" s="266"/>
      <c r="D24" s="18"/>
      <c r="E24" s="267"/>
      <c r="F24" s="17"/>
      <c r="G24" s="265">
        <f>IF(C25=0,B24,ROUND(G23*G25,0))</f>
        <v>0</v>
      </c>
    </row>
    <row r="25" spans="1:11" s="71" customFormat="1" ht="14.25" customHeight="1" thickTop="1" thickBot="1">
      <c r="A25" s="97" t="s">
        <v>53</v>
      </c>
      <c r="B25" s="268">
        <f>uitgeversformulier!B46</f>
        <v>0</v>
      </c>
      <c r="C25" s="269"/>
      <c r="D25" s="104"/>
      <c r="E25" s="270"/>
      <c r="G25" s="268">
        <f>IF(B25=0,0,B25+C25)</f>
        <v>0</v>
      </c>
    </row>
    <row r="26" spans="1:11" s="71" customFormat="1" ht="13.5" customHeight="1" thickTop="1">
      <c r="A26" s="271"/>
      <c r="B26" s="272"/>
      <c r="C26" s="79"/>
      <c r="D26" s="72"/>
      <c r="E26" s="103"/>
    </row>
    <row r="27" spans="1:11" s="71" customFormat="1" ht="13.5" customHeight="1" thickBot="1">
      <c r="A27" s="17" t="s">
        <v>56</v>
      </c>
      <c r="B27" s="18" t="s">
        <v>24</v>
      </c>
      <c r="C27" s="18"/>
      <c r="D27" s="72"/>
      <c r="E27" s="103"/>
    </row>
    <row r="28" spans="1:11" s="71" customFormat="1" ht="13.5" customHeight="1" thickTop="1">
      <c r="A28" s="31" t="s">
        <v>78</v>
      </c>
      <c r="B28" s="9">
        <f>IF(uitgeversformulier!B66=0,0,uitgeversformulier!B66)</f>
        <v>0</v>
      </c>
      <c r="C28" s="1"/>
      <c r="D28" s="90"/>
      <c r="E28" s="59"/>
      <c r="G28" s="5">
        <f>IF(B28=0,C28,B28+C28+C29+I29)</f>
        <v>0</v>
      </c>
    </row>
    <row r="29" spans="1:11" s="71" customFormat="1">
      <c r="A29" s="69" t="s">
        <v>139</v>
      </c>
      <c r="B29" s="273">
        <f>IF(SUM(uitgeversformulier!B53:B55)=0,0,SUM(uitgeversformulier!B53:B55))</f>
        <v>0</v>
      </c>
      <c r="C29" s="274"/>
      <c r="D29" s="275"/>
      <c r="E29" s="276"/>
      <c r="F29" s="102"/>
      <c r="G29" s="277">
        <f>IF(C29=0,K29,(ROUND(K29,2)+C29))</f>
        <v>0</v>
      </c>
      <c r="H29" s="278"/>
      <c r="I29" s="93">
        <f>IF(C25=0,0,C25*((uitgeversformulier!B54+uitgeversformulier!B55)/B25))</f>
        <v>0</v>
      </c>
      <c r="J29" s="71">
        <f>IF(I29=0,0,"= bijstelling wegens wijziging oplage verkoop")</f>
        <v>0</v>
      </c>
      <c r="K29" s="93">
        <f>IF(B29=0,I29,B29+I29)</f>
        <v>0</v>
      </c>
    </row>
    <row r="30" spans="1:11" s="71" customFormat="1">
      <c r="A30" s="63" t="s">
        <v>140</v>
      </c>
      <c r="B30" s="64">
        <f>ROUND(uitgeversformulier!F29*0.1,2)*uitgeversformulier!F35</f>
        <v>0</v>
      </c>
      <c r="C30" s="274"/>
      <c r="D30" s="102"/>
      <c r="E30" s="276"/>
      <c r="F30" s="102"/>
      <c r="G30" s="279"/>
      <c r="H30" s="93"/>
      <c r="I30" s="93"/>
      <c r="K30" s="93"/>
    </row>
    <row r="31" spans="1:11" s="71" customFormat="1">
      <c r="A31" s="32" t="s">
        <v>141</v>
      </c>
      <c r="B31" s="10">
        <f>IF(uitgeversformulier!B77=0,0,uitgeversformulier!B77)</f>
        <v>0</v>
      </c>
      <c r="C31" s="2"/>
      <c r="D31" s="90"/>
      <c r="E31" s="60"/>
      <c r="G31" s="12">
        <f>IF(B31=0,C31,B31+C31)</f>
        <v>0</v>
      </c>
    </row>
    <row r="32" spans="1:11" s="71" customFormat="1" ht="13.5" customHeight="1" thickBot="1">
      <c r="A32" s="32" t="s">
        <v>142</v>
      </c>
      <c r="B32" s="10">
        <f>IF(uitgeversformulier!B84=0,0,uitgeversformulier!B84)</f>
        <v>0</v>
      </c>
      <c r="C32" s="2"/>
      <c r="D32" s="90"/>
      <c r="E32" s="61"/>
      <c r="G32" s="13">
        <f>IF(B32=0,C32,B32+C32)</f>
        <v>0</v>
      </c>
    </row>
    <row r="33" spans="1:9" s="71" customFormat="1" ht="14.25" customHeight="1" thickTop="1" thickBot="1">
      <c r="A33" s="33" t="s">
        <v>106</v>
      </c>
      <c r="B33" s="11">
        <f>IF(uitgeversformulier!B86=0,0,uitgeversformulier!B86)</f>
        <v>0</v>
      </c>
      <c r="C33" s="35"/>
      <c r="D33" s="90"/>
      <c r="E33" s="62"/>
      <c r="G33" s="6">
        <f>IF((G28+G31+G32)=0,0,(G28+G31+G32))</f>
        <v>0</v>
      </c>
    </row>
    <row r="34" spans="1:9" s="71" customFormat="1" ht="13.5" customHeight="1" thickTop="1">
      <c r="A34" s="85" t="s">
        <v>143</v>
      </c>
      <c r="B34" s="280">
        <f>uitgeversformulier!B87</f>
        <v>0</v>
      </c>
      <c r="C34" s="37"/>
      <c r="D34" s="20"/>
      <c r="E34" s="103"/>
      <c r="F34" s="34"/>
      <c r="G34" s="280">
        <f>IF(G23=0,0,G33/G23)</f>
        <v>0</v>
      </c>
    </row>
    <row r="35" spans="1:9" s="71" customFormat="1" ht="13.5" customHeight="1" thickBot="1">
      <c r="A35" s="88" t="s">
        <v>144</v>
      </c>
      <c r="B35" s="277">
        <f>IF((uitgeversformulier!B44*uitgeversformulier!B29)=0,0,(uitgeversformulier!B86/uitgeversformulier!B44)/uitgeversformulier!B29)</f>
        <v>0</v>
      </c>
      <c r="C35" s="281"/>
      <c r="D35" s="90"/>
      <c r="E35" s="282"/>
      <c r="F35" s="102"/>
      <c r="G35" s="277">
        <f>IF(G34=0,0,G34/B9)</f>
        <v>0</v>
      </c>
    </row>
    <row r="36" spans="1:9" s="71" customFormat="1" ht="14.25" customHeight="1" thickTop="1" thickBot="1">
      <c r="A36" s="97" t="s">
        <v>145</v>
      </c>
      <c r="B36" s="283">
        <f>uitgeversformulier!B88</f>
        <v>0</v>
      </c>
      <c r="C36" s="284"/>
      <c r="D36" s="90"/>
      <c r="E36" s="270"/>
      <c r="F36" s="102"/>
      <c r="G36" s="283">
        <f>IF(B36=0,0,B36+C36)</f>
        <v>0</v>
      </c>
    </row>
    <row r="37" spans="1:9" s="71" customFormat="1" ht="13.5" customHeight="1" thickTop="1">
      <c r="D37" s="72"/>
      <c r="E37" s="103"/>
    </row>
    <row r="38" spans="1:9" s="71" customFormat="1" ht="13.5" customHeight="1" thickBot="1">
      <c r="A38" s="22" t="s">
        <v>85</v>
      </c>
      <c r="B38" s="96"/>
      <c r="C38" s="102"/>
      <c r="D38" s="72"/>
      <c r="E38" s="103"/>
    </row>
    <row r="39" spans="1:9" s="71" customFormat="1" ht="13.5" customHeight="1" thickTop="1">
      <c r="A39" s="285" t="s">
        <v>146</v>
      </c>
      <c r="B39" s="286">
        <f>IF(uitgeversformulier!F73=0,0,uitgeversformulier!F73)</f>
        <v>0</v>
      </c>
      <c r="C39" s="98"/>
      <c r="D39" s="90"/>
      <c r="E39" s="103"/>
      <c r="G39" s="280">
        <f>IF(G24=0,0,G24*G36)</f>
        <v>0</v>
      </c>
    </row>
    <row r="40" spans="1:9" s="71" customFormat="1" ht="13.5" customHeight="1" thickBot="1">
      <c r="A40" s="88" t="s">
        <v>147</v>
      </c>
      <c r="B40" s="287">
        <f>IF(uitgeversformulier!F74=0,0,uitgeversformulier!F74)</f>
        <v>0</v>
      </c>
      <c r="C40" s="99"/>
      <c r="D40" s="90"/>
      <c r="E40" s="103"/>
      <c r="G40" s="277">
        <f>IF(G39=0,0,G24*ROUND(G36/106,4)*100)</f>
        <v>0</v>
      </c>
    </row>
    <row r="41" spans="1:9" s="71" customFormat="1" ht="14.25" customHeight="1" thickTop="1" thickBot="1">
      <c r="A41" s="288" t="s">
        <v>90</v>
      </c>
      <c r="B41" s="289">
        <f>uitgeversformulier!F75</f>
        <v>0</v>
      </c>
      <c r="C41" s="290"/>
      <c r="D41" s="291"/>
      <c r="E41" s="292"/>
      <c r="G41" s="289">
        <f>IF(B41=0,0,ROUND(B41+C41,3))</f>
        <v>0</v>
      </c>
    </row>
    <row r="42" spans="1:9" s="71" customFormat="1" ht="13.5" customHeight="1" thickTop="1">
      <c r="A42" s="88" t="s">
        <v>92</v>
      </c>
      <c r="B42" s="287">
        <f>IF(uitgeversformulier!F76=0,0,uitgeversformulier!F76)</f>
        <v>0</v>
      </c>
      <c r="C42" s="101"/>
      <c r="D42" s="90"/>
      <c r="E42" s="103"/>
      <c r="G42" s="277">
        <f>IF(G40=0,0,-(G41*G40))</f>
        <v>0</v>
      </c>
    </row>
    <row r="43" spans="1:9" s="71" customFormat="1">
      <c r="A43" s="88" t="s">
        <v>94</v>
      </c>
      <c r="B43" s="287">
        <f>IF(uitgeversformulier!F77=0,0,uitgeversformulier!F77)</f>
        <v>0</v>
      </c>
      <c r="C43" s="98"/>
      <c r="D43" s="90"/>
      <c r="E43" s="103"/>
      <c r="G43" s="277">
        <f>IF(G40=0,0,G40+G42)</f>
        <v>0</v>
      </c>
    </row>
    <row r="44" spans="1:9" s="71" customFormat="1">
      <c r="A44" s="88" t="s">
        <v>99</v>
      </c>
      <c r="B44" s="293">
        <f>IF(uitgeversformulier!F80=0,0,uitgeversformulier!F80)</f>
        <v>0</v>
      </c>
      <c r="C44" s="98"/>
      <c r="D44" s="90"/>
      <c r="E44" s="103"/>
      <c r="G44" s="277">
        <f>IF(G33=0,0,-G33)</f>
        <v>0</v>
      </c>
    </row>
    <row r="45" spans="1:9" s="71" customFormat="1">
      <c r="A45" s="47" t="s">
        <v>101</v>
      </c>
      <c r="B45" s="38">
        <f>IF(uitgeversformulier!F81=0,0,uitgeversformulier!F81)</f>
        <v>0</v>
      </c>
      <c r="C45" s="98"/>
      <c r="D45" s="90"/>
      <c r="E45" s="103"/>
      <c r="G45" s="39">
        <f>IF(G43=0,0,G43+G44)</f>
        <v>0</v>
      </c>
    </row>
    <row r="46" spans="1:9" s="71" customFormat="1">
      <c r="A46" s="88" t="s">
        <v>102</v>
      </c>
      <c r="B46" s="287">
        <f>IF(uitgeversformulier!B99=0,0,-uitgeversformulier!B99)</f>
        <v>0</v>
      </c>
      <c r="C46" s="98">
        <f>IF(E50="lacuneboek",-((G23*90%)*((G36/106)*100)*(100%-G41)*25%),0)</f>
        <v>0</v>
      </c>
      <c r="D46" s="90"/>
      <c r="E46" s="71">
        <f>IF(E50="lacuneboek","=25% netto omzet bij verkoop 90% oplage",0)</f>
        <v>0</v>
      </c>
      <c r="G46" s="277">
        <f>IF(C50=0,B46,G43*-G50)</f>
        <v>0</v>
      </c>
      <c r="H46" s="294"/>
      <c r="I46" s="294"/>
    </row>
    <row r="47" spans="1:9" s="71" customFormat="1">
      <c r="A47" s="87" t="s">
        <v>148</v>
      </c>
      <c r="B47" s="295">
        <f>IF(uitgeversformulier!F73=0,0,ROUND(uitgeversformulier!B99/uitgeversformulier!B86,3))</f>
        <v>0</v>
      </c>
      <c r="C47" s="95"/>
      <c r="D47" s="72"/>
      <c r="E47" s="103"/>
      <c r="G47" s="295">
        <f>IF(G46=0,0,-G46/G33)</f>
        <v>0</v>
      </c>
    </row>
    <row r="48" spans="1:9" s="71" customFormat="1">
      <c r="A48" s="69" t="s">
        <v>149</v>
      </c>
      <c r="B48" s="296">
        <f>IF(uitgeversformulier!F73=0,0,ROUND(uitgeversformulier!B99/(uitgeversformulier!B86+uitgeversformulier!B99),3))</f>
        <v>0</v>
      </c>
      <c r="C48" s="95"/>
      <c r="D48" s="72"/>
      <c r="E48" s="103"/>
      <c r="G48" s="296">
        <f>IF(G46=0,0,-G46/(G33+G46))</f>
        <v>0</v>
      </c>
    </row>
    <row r="49" spans="1:7" s="71" customFormat="1" ht="13.5" customHeight="1" thickBot="1">
      <c r="A49" s="69" t="s">
        <v>150</v>
      </c>
      <c r="B49" s="296">
        <f>IF(uitgeversformulier!F73=0,0,ROUND(uitgeversformulier!B99/uitgeversformulier!B45,3)/ROUND((uitgeversformulier!B88/106)*100,3))</f>
        <v>0</v>
      </c>
      <c r="G49" s="297">
        <f>IF(G46=0,0,-G46/G40)</f>
        <v>0</v>
      </c>
    </row>
    <row r="50" spans="1:7" s="71" customFormat="1" ht="14.25" customHeight="1" thickTop="1" thickBot="1">
      <c r="A50" s="84" t="s">
        <v>151</v>
      </c>
      <c r="B50" s="268">
        <f>IF(uitgeversformulier!F73=0,0,ROUND(uitgeversformulier!B99/uitgeversformulier!F77,3))</f>
        <v>0</v>
      </c>
      <c r="C50" s="298"/>
      <c r="D50" s="72"/>
      <c r="E50" s="292"/>
      <c r="G50" s="268" t="e">
        <f>IF(C50=0,-G46/G43,B50+C50)</f>
        <v>#DIV/0!</v>
      </c>
    </row>
    <row r="51" spans="1:7" s="71" customFormat="1" ht="13.5" customHeight="1" thickTop="1">
      <c r="A51" s="17" t="s">
        <v>104</v>
      </c>
      <c r="B51" s="3">
        <f>uitgeversformulier!F83</f>
        <v>0</v>
      </c>
      <c r="C51" s="40"/>
      <c r="D51" s="90"/>
      <c r="E51" s="23"/>
      <c r="G51" s="4">
        <f>IF(G45=0,0,G45+G46)</f>
        <v>0</v>
      </c>
    </row>
    <row r="52" spans="1:7" s="71" customFormat="1">
      <c r="D52" s="72"/>
      <c r="E52" s="103"/>
    </row>
    <row r="53" spans="1:7" s="71" customFormat="1" ht="13.5" customHeight="1" thickBot="1">
      <c r="A53" s="19" t="s">
        <v>105</v>
      </c>
      <c r="B53" s="99"/>
      <c r="C53" s="98"/>
      <c r="D53" s="72"/>
      <c r="E53" s="103"/>
    </row>
    <row r="54" spans="1:7" s="71" customFormat="1" ht="13.5" customHeight="1" thickTop="1">
      <c r="A54" s="85" t="s">
        <v>107</v>
      </c>
      <c r="B54" s="287" t="e">
        <f>IF(uitgeversformulier!#REF!=0,0,uitgeversformulier!#REF!)</f>
        <v>#REF!</v>
      </c>
      <c r="C54" s="299"/>
      <c r="D54" s="90"/>
      <c r="E54" s="263"/>
      <c r="G54" s="280" t="e">
        <f>IF(B54=0,C54,B54+C54)</f>
        <v>#REF!</v>
      </c>
    </row>
    <row r="55" spans="1:7" s="71" customFormat="1">
      <c r="A55" s="69" t="s">
        <v>109</v>
      </c>
      <c r="B55" s="287">
        <f>IF(uitgeversformulier!F86=0,0,uitgeversformulier!F86)</f>
        <v>0</v>
      </c>
      <c r="C55" s="274"/>
      <c r="E55" s="276"/>
      <c r="G55" s="287">
        <f>IF(B55=0,C55,B55+C55)</f>
        <v>0</v>
      </c>
    </row>
    <row r="56" spans="1:7" s="71" customFormat="1">
      <c r="A56" s="88" t="s">
        <v>152</v>
      </c>
      <c r="B56" s="287">
        <f>IF(uitgeversformulier!F88=0,0,uitgeversformulier!F88)</f>
        <v>0</v>
      </c>
      <c r="C56" s="274"/>
      <c r="D56" s="90"/>
      <c r="E56" s="276"/>
      <c r="G56" s="277">
        <f>IF(B56=0,C56,B56+C56)</f>
        <v>0</v>
      </c>
    </row>
    <row r="57" spans="1:7" s="71" customFormat="1" ht="13.5" customHeight="1" thickBot="1">
      <c r="A57" s="97" t="s">
        <v>153</v>
      </c>
      <c r="B57" s="300">
        <f>IF(uitgeversformulier!F89=0,0,uitgeversformulier!F89)</f>
        <v>0</v>
      </c>
      <c r="C57" s="301"/>
      <c r="D57" s="90"/>
      <c r="E57" s="270"/>
      <c r="G57" s="283">
        <f>IF(B57=0,C57,B57+C57)</f>
        <v>0</v>
      </c>
    </row>
    <row r="58" spans="1:7" s="71" customFormat="1" ht="13.5" customHeight="1" thickTop="1">
      <c r="A58" s="21" t="s">
        <v>154</v>
      </c>
      <c r="B58" s="7">
        <f>uitgeversformulier!F90</f>
        <v>0</v>
      </c>
      <c r="C58" s="40"/>
      <c r="D58" s="90"/>
      <c r="E58" s="23"/>
      <c r="G58" s="4">
        <f>IF(G51=0,0,G51+SUM(G54:G57))</f>
        <v>0</v>
      </c>
    </row>
    <row r="59" spans="1:7" s="71" customFormat="1">
      <c r="A59" s="71" t="s">
        <v>155</v>
      </c>
      <c r="B59" s="302">
        <f>IF(B23=0,0,-(B58/B23))</f>
        <v>0</v>
      </c>
      <c r="D59" s="72"/>
      <c r="E59" s="103"/>
      <c r="G59" s="302">
        <f>IF(G23=0,0,-(G58/G23))</f>
        <v>0</v>
      </c>
    </row>
    <row r="60" spans="1:7" s="71" customFormat="1">
      <c r="A60" s="71" t="s">
        <v>156</v>
      </c>
      <c r="B60" s="303">
        <f>IF(B33=0,0,ROUND(-(B58/B33),3))</f>
        <v>0</v>
      </c>
      <c r="E60" s="103"/>
      <c r="G60" s="303">
        <f>IF(G33=0,0,ROUND(-(G58/G33),3))</f>
        <v>0</v>
      </c>
    </row>
    <row r="61" spans="1:7" s="71" customFormat="1">
      <c r="E61" s="103"/>
    </row>
    <row r="62" spans="1:7" s="71" customFormat="1" ht="13.5" customHeight="1" thickBot="1">
      <c r="A62" s="19" t="s">
        <v>157</v>
      </c>
      <c r="B62" s="25"/>
      <c r="C62" s="40"/>
      <c r="D62" s="72"/>
      <c r="E62" s="103"/>
    </row>
    <row r="63" spans="1:7" s="71" customFormat="1" ht="13.5" customHeight="1" thickTop="1">
      <c r="A63" s="304">
        <f>uitgeversformulier!E93</f>
        <v>0</v>
      </c>
      <c r="B63" s="286">
        <f>IF(uitgeversformulier!F93=0,0,uitgeversformulier!F93)</f>
        <v>0</v>
      </c>
      <c r="C63" s="299"/>
      <c r="D63" s="90"/>
      <c r="E63" s="263"/>
      <c r="G63" s="280">
        <f>IF(B63=0,C63,B63+C63)</f>
        <v>0</v>
      </c>
    </row>
    <row r="64" spans="1:7" s="71" customFormat="1">
      <c r="A64" s="305">
        <f>uitgeversformulier!E94</f>
        <v>0</v>
      </c>
      <c r="B64" s="306"/>
      <c r="C64" s="274"/>
      <c r="D64" s="90"/>
      <c r="E64" s="276"/>
      <c r="G64" s="277">
        <f>IF(B64=0,C64,B64+C64)</f>
        <v>0</v>
      </c>
    </row>
    <row r="65" spans="1:7" s="71" customFormat="1">
      <c r="A65" s="305">
        <f>uitgeversformulier!E95</f>
        <v>0</v>
      </c>
      <c r="B65" s="306"/>
      <c r="C65" s="274"/>
      <c r="D65" s="90"/>
      <c r="E65" s="276"/>
      <c r="G65" s="277">
        <f>IF(B65=0,C65,B65+C65)</f>
        <v>0</v>
      </c>
    </row>
    <row r="66" spans="1:7" s="71" customFormat="1">
      <c r="A66" s="305">
        <f>uitgeversformulier!E96</f>
        <v>0</v>
      </c>
      <c r="B66" s="306">
        <f>IF(uitgeversformulier!F96=0,0,uitgeversformulier!F96)</f>
        <v>0</v>
      </c>
      <c r="C66" s="274"/>
      <c r="D66" s="90"/>
      <c r="E66" s="276"/>
      <c r="G66" s="277">
        <f>IF(B66=0,C66,B66+C66)</f>
        <v>0</v>
      </c>
    </row>
    <row r="67" spans="1:7" s="71" customFormat="1" ht="13.5" customHeight="1" thickBot="1">
      <c r="A67" s="305">
        <f>uitgeversformulier!E97</f>
        <v>0</v>
      </c>
      <c r="B67" s="306"/>
      <c r="C67" s="274"/>
      <c r="D67" s="90"/>
      <c r="E67" s="276"/>
      <c r="G67" s="277">
        <f>IF(B67=0,C67,B67+C67)</f>
        <v>0</v>
      </c>
    </row>
    <row r="68" spans="1:7" s="71" customFormat="1" ht="13.5" customHeight="1" thickTop="1">
      <c r="A68" s="21" t="s">
        <v>158</v>
      </c>
      <c r="B68" s="7">
        <f>SUM(B63:B67)</f>
        <v>0</v>
      </c>
      <c r="C68" s="101"/>
      <c r="D68" s="90"/>
      <c r="E68" s="41"/>
      <c r="G68" s="8">
        <f>SUM(G63:G67)</f>
        <v>0</v>
      </c>
    </row>
    <row r="69" spans="1:7" s="71" customFormat="1">
      <c r="A69" s="17" t="s">
        <v>159</v>
      </c>
      <c r="B69" s="3">
        <f>uitgeversformulier!F99</f>
        <v>0</v>
      </c>
      <c r="C69" s="40"/>
      <c r="D69" s="90"/>
      <c r="E69" s="20"/>
      <c r="G69" s="4">
        <f>IF(G58=0,0,G58+SUM(G63:G67))</f>
        <v>0</v>
      </c>
    </row>
    <row r="70" spans="1:7" s="71" customFormat="1"/>
    <row r="71" spans="1:7" s="71" customFormat="1"/>
    <row r="72" spans="1:7" s="71" customFormat="1"/>
    <row r="73" spans="1:7" s="71" customFormat="1"/>
    <row r="74" spans="1:7" s="71" customFormat="1"/>
    <row r="75" spans="1:7" s="71" customFormat="1"/>
    <row r="76" spans="1:7" s="71" customFormat="1"/>
    <row r="77" spans="1:7" s="71" customFormat="1"/>
    <row r="78" spans="1:7" s="71" customFormat="1"/>
    <row r="79" spans="1:7" s="71" customFormat="1"/>
    <row r="80" spans="1:7" s="71" customFormat="1"/>
    <row r="81" s="71" customFormat="1"/>
    <row r="82" s="71" customFormat="1"/>
    <row r="83" s="71" customFormat="1"/>
    <row r="84" s="71" customFormat="1"/>
    <row r="85" s="71" customFormat="1"/>
    <row r="86" s="71" customFormat="1"/>
    <row r="87" s="71" customFormat="1"/>
    <row r="88" s="71" customFormat="1"/>
    <row r="89" s="71" customFormat="1"/>
    <row r="90" s="71" customFormat="1"/>
    <row r="91" s="71" customFormat="1"/>
    <row r="92" s="71" customFormat="1"/>
    <row r="93" s="71" customFormat="1"/>
    <row r="94" s="71" customFormat="1"/>
    <row r="95" s="71" customFormat="1"/>
    <row r="96" s="71" customFormat="1"/>
    <row r="97" s="71" customFormat="1"/>
    <row r="98" s="71" customFormat="1"/>
    <row r="99" s="71" customFormat="1"/>
    <row r="100" s="71" customFormat="1"/>
    <row r="101" s="71" customFormat="1"/>
    <row r="102" s="71" customFormat="1"/>
    <row r="103" s="71" customFormat="1"/>
    <row r="104" s="71" customFormat="1"/>
    <row r="105" s="71" customFormat="1"/>
    <row r="106" s="71" customFormat="1"/>
    <row r="107" s="71" customFormat="1"/>
    <row r="108" s="71" customFormat="1"/>
    <row r="109" s="71" customFormat="1"/>
    <row r="110" s="71" customFormat="1"/>
    <row r="111" s="71" customFormat="1"/>
    <row r="112" s="71" customFormat="1"/>
    <row r="113" s="71" customFormat="1"/>
    <row r="114" s="71" customFormat="1"/>
    <row r="115" s="71" customFormat="1"/>
    <row r="116" s="71" customFormat="1"/>
    <row r="117" s="71" customFormat="1"/>
    <row r="118" s="71" customFormat="1"/>
    <row r="119" s="71" customFormat="1"/>
    <row r="120" s="71" customFormat="1"/>
    <row r="121" s="71" customFormat="1"/>
    <row r="122" s="71" customFormat="1"/>
    <row r="123" s="71" customFormat="1"/>
    <row r="124" s="71" customFormat="1"/>
    <row r="125" s="71" customFormat="1"/>
    <row r="126" s="71" customFormat="1"/>
    <row r="127" s="71" customFormat="1"/>
    <row r="128" s="71" customFormat="1"/>
    <row r="129" s="71" customFormat="1"/>
    <row r="130" s="71" customFormat="1"/>
    <row r="131" s="71" customFormat="1"/>
    <row r="132" s="71" customFormat="1"/>
    <row r="133" s="71" customFormat="1"/>
    <row r="134" s="71" customFormat="1"/>
    <row r="135" s="71" customFormat="1"/>
    <row r="136" s="71" customFormat="1"/>
    <row r="137" s="71" customFormat="1"/>
    <row r="138" s="71" customFormat="1"/>
    <row r="139" s="71" customFormat="1"/>
    <row r="140" s="71" customFormat="1"/>
    <row r="141" s="71" customFormat="1"/>
    <row r="142" s="71" customFormat="1"/>
    <row r="143" s="71" customFormat="1"/>
    <row r="144" s="71" customFormat="1"/>
    <row r="145" s="71" customFormat="1"/>
    <row r="146" s="71" customFormat="1"/>
    <row r="147" s="71" customFormat="1"/>
    <row r="148" s="71" customFormat="1"/>
    <row r="149" s="71" customFormat="1"/>
    <row r="150" s="71" customFormat="1"/>
    <row r="151" s="71" customFormat="1"/>
    <row r="152" s="71" customFormat="1"/>
    <row r="153" s="71" customFormat="1"/>
    <row r="154" s="71" customFormat="1"/>
    <row r="155" s="71" customFormat="1"/>
    <row r="156" s="71" customFormat="1"/>
    <row r="157" s="71" customFormat="1"/>
    <row r="158" s="71" customFormat="1"/>
    <row r="159" s="71" customFormat="1"/>
    <row r="160" s="71" customFormat="1"/>
    <row r="161" s="71" customFormat="1"/>
    <row r="162" s="71" customFormat="1"/>
    <row r="163" s="71" customFormat="1"/>
    <row r="164" s="71" customFormat="1"/>
    <row r="165" s="71" customFormat="1"/>
    <row r="166" s="71" customFormat="1"/>
    <row r="167" s="71" customFormat="1"/>
    <row r="168" s="71" customFormat="1"/>
    <row r="169" s="71" customFormat="1"/>
    <row r="170" s="71" customFormat="1"/>
    <row r="171" s="71" customFormat="1"/>
    <row r="172" s="71" customFormat="1"/>
    <row r="173" s="71" customFormat="1"/>
    <row r="174" s="71" customFormat="1"/>
    <row r="175" s="71" customFormat="1"/>
    <row r="176" s="71" customFormat="1"/>
    <row r="177" s="71" customFormat="1"/>
    <row r="178" s="71" customFormat="1"/>
    <row r="179" s="71" customFormat="1"/>
    <row r="180" s="71" customFormat="1"/>
    <row r="181" s="71" customFormat="1"/>
    <row r="182" s="71" customFormat="1"/>
    <row r="183" s="71" customFormat="1"/>
    <row r="184" s="71" customFormat="1"/>
    <row r="185" s="71" customFormat="1"/>
    <row r="186" s="71" customFormat="1"/>
    <row r="187" s="71" customFormat="1"/>
    <row r="188" s="71" customFormat="1"/>
    <row r="189" s="71" customFormat="1"/>
    <row r="190" s="71" customFormat="1"/>
    <row r="191" s="71" customFormat="1"/>
    <row r="192" s="71" customFormat="1"/>
    <row r="193" s="71" customFormat="1"/>
    <row r="194" s="71" customFormat="1"/>
    <row r="195" s="71" customFormat="1"/>
    <row r="196" s="71" customFormat="1"/>
    <row r="197" s="71" customFormat="1"/>
    <row r="198" s="71" customFormat="1"/>
    <row r="199" s="71" customFormat="1"/>
    <row r="200" s="71" customFormat="1"/>
    <row r="201" s="71" customFormat="1"/>
    <row r="202" s="71" customFormat="1"/>
    <row r="203" s="71" customFormat="1"/>
    <row r="204" s="71" customFormat="1"/>
    <row r="205" s="71" customFormat="1"/>
    <row r="206" s="71" customFormat="1"/>
    <row r="207" s="71" customFormat="1"/>
    <row r="208" s="71" customFormat="1"/>
    <row r="209" s="71" customFormat="1"/>
    <row r="210" s="71" customFormat="1"/>
    <row r="211" s="71" customFormat="1"/>
    <row r="212" s="71" customFormat="1"/>
    <row r="213" s="71" customFormat="1"/>
    <row r="214" s="71" customFormat="1"/>
    <row r="215" s="71" customFormat="1"/>
    <row r="216" s="71" customFormat="1"/>
    <row r="217" s="71" customFormat="1"/>
    <row r="218" s="71" customFormat="1"/>
    <row r="219" s="71" customFormat="1"/>
    <row r="220" s="71" customFormat="1"/>
    <row r="221" s="71" customFormat="1"/>
    <row r="222" s="71" customFormat="1"/>
    <row r="223" s="71" customFormat="1"/>
    <row r="224" s="71" customFormat="1"/>
    <row r="225" s="71" customFormat="1"/>
    <row r="226" s="71" customFormat="1"/>
    <row r="227" s="71" customFormat="1"/>
    <row r="228" s="71" customFormat="1"/>
    <row r="229" s="71" customFormat="1"/>
    <row r="230" s="71" customFormat="1"/>
    <row r="231" s="71" customFormat="1"/>
    <row r="232" s="71" customFormat="1"/>
    <row r="233" s="71" customFormat="1"/>
    <row r="234" s="71" customFormat="1"/>
    <row r="235" s="71" customFormat="1"/>
    <row r="236" s="71" customFormat="1"/>
    <row r="237" s="71" customFormat="1"/>
    <row r="238" s="71" customFormat="1"/>
    <row r="239" s="71" customFormat="1"/>
    <row r="240" s="71" customFormat="1"/>
    <row r="241" s="71" customFormat="1"/>
    <row r="242" s="71" customFormat="1"/>
    <row r="243" s="71" customFormat="1"/>
    <row r="244" s="71" customFormat="1"/>
    <row r="245" s="71" customFormat="1"/>
    <row r="246" s="71" customFormat="1"/>
    <row r="247" s="71" customFormat="1"/>
    <row r="248" s="71" customFormat="1"/>
    <row r="249" s="71" customFormat="1"/>
    <row r="250" s="71" customFormat="1"/>
    <row r="251" s="71" customFormat="1"/>
    <row r="252" s="71" customFormat="1"/>
    <row r="253" s="71" customFormat="1"/>
    <row r="254" s="71" customFormat="1"/>
    <row r="255" s="71" customFormat="1"/>
    <row r="256" s="71" customFormat="1"/>
    <row r="257" s="71" customFormat="1"/>
    <row r="258" s="71" customFormat="1"/>
    <row r="259" s="71" customFormat="1"/>
    <row r="260" s="71" customFormat="1"/>
    <row r="261" s="71" customFormat="1"/>
    <row r="262" s="71" customFormat="1"/>
    <row r="263" s="71" customFormat="1"/>
    <row r="264" s="71" customFormat="1"/>
    <row r="265" s="71" customFormat="1"/>
    <row r="266" s="71" customFormat="1"/>
    <row r="267" s="71" customFormat="1"/>
    <row r="268" s="71" customFormat="1"/>
    <row r="269" s="71" customFormat="1"/>
    <row r="270" s="71" customFormat="1"/>
    <row r="271" s="71" customFormat="1"/>
    <row r="272" s="71" customFormat="1"/>
    <row r="273" s="71" customFormat="1"/>
    <row r="274" s="71" customFormat="1"/>
    <row r="275" s="71" customFormat="1"/>
    <row r="276" s="71" customFormat="1"/>
    <row r="277" s="71" customFormat="1"/>
    <row r="278" s="71" customFormat="1"/>
    <row r="279" s="71" customFormat="1"/>
    <row r="280" s="71" customFormat="1"/>
    <row r="281" s="71" customFormat="1"/>
    <row r="282" s="71" customFormat="1"/>
    <row r="283" s="71" customFormat="1"/>
    <row r="284" s="71" customFormat="1"/>
    <row r="285" s="71" customFormat="1"/>
    <row r="286" s="71" customFormat="1"/>
    <row r="287" s="71" customFormat="1"/>
    <row r="288" s="71" customFormat="1"/>
    <row r="289" s="71" customFormat="1"/>
    <row r="290" s="71" customFormat="1"/>
    <row r="291" s="71" customFormat="1"/>
    <row r="292" s="71" customFormat="1"/>
    <row r="293" s="71" customFormat="1"/>
    <row r="294" s="71" customFormat="1"/>
    <row r="295" s="71" customFormat="1"/>
    <row r="296" s="71" customFormat="1"/>
    <row r="297" s="71" customFormat="1"/>
    <row r="298" s="71" customFormat="1"/>
    <row r="299" s="71" customFormat="1"/>
    <row r="300" s="71" customFormat="1"/>
    <row r="301" s="71" customFormat="1"/>
    <row r="302" s="71" customFormat="1"/>
    <row r="303" s="71" customFormat="1"/>
    <row r="304" s="71" customFormat="1"/>
    <row r="305" s="71" customFormat="1"/>
    <row r="306" s="71" customFormat="1"/>
    <row r="307" s="71" customFormat="1"/>
    <row r="308" s="71" customFormat="1"/>
    <row r="309" s="71" customFormat="1"/>
    <row r="310" s="71" customFormat="1"/>
    <row r="311" s="71" customFormat="1"/>
    <row r="312" s="71" customFormat="1"/>
    <row r="313" s="71" customFormat="1"/>
    <row r="314" s="71" customFormat="1"/>
    <row r="315" s="71" customFormat="1"/>
    <row r="316" s="71" customFormat="1"/>
    <row r="317" s="71" customFormat="1"/>
    <row r="318" s="71" customFormat="1"/>
    <row r="319" s="71" customFormat="1"/>
    <row r="320" s="71" customFormat="1"/>
    <row r="321" s="71" customFormat="1"/>
    <row r="322" s="71" customFormat="1"/>
    <row r="323" s="71" customFormat="1"/>
    <row r="324" s="71" customFormat="1"/>
    <row r="325" s="71" customFormat="1"/>
    <row r="326" s="71" customFormat="1"/>
    <row r="327" s="71" customFormat="1"/>
    <row r="328" s="71" customFormat="1"/>
    <row r="329" s="71" customFormat="1"/>
    <row r="330" s="71" customFormat="1"/>
    <row r="331" s="71" customFormat="1"/>
    <row r="332" s="71" customFormat="1"/>
    <row r="333" s="71" customFormat="1"/>
    <row r="334" s="71" customFormat="1"/>
    <row r="335" s="71" customFormat="1"/>
    <row r="336" s="71" customFormat="1"/>
    <row r="337" s="71" customFormat="1"/>
    <row r="338" s="71" customFormat="1"/>
    <row r="339" s="71" customFormat="1"/>
    <row r="340" s="71" customFormat="1"/>
    <row r="341" s="71" customFormat="1"/>
    <row r="342" s="71" customFormat="1"/>
    <row r="343" s="71" customFormat="1"/>
    <row r="344" s="71" customFormat="1"/>
    <row r="345" s="71" customFormat="1"/>
    <row r="346" s="71" customFormat="1"/>
    <row r="347" s="71" customFormat="1"/>
    <row r="348" s="71" customFormat="1"/>
    <row r="349" s="71" customFormat="1"/>
    <row r="350" s="71" customFormat="1"/>
    <row r="351" s="71" customFormat="1"/>
    <row r="352" s="71" customFormat="1"/>
    <row r="353" s="71" customFormat="1"/>
    <row r="354" s="71" customFormat="1"/>
    <row r="355" s="71" customFormat="1"/>
    <row r="356" s="71" customFormat="1"/>
    <row r="357" s="71" customFormat="1"/>
    <row r="358" s="71" customFormat="1"/>
    <row r="359" s="71" customFormat="1"/>
    <row r="360" s="71" customFormat="1"/>
    <row r="361" s="71" customFormat="1"/>
    <row r="362" s="71" customFormat="1"/>
    <row r="363" s="71" customFormat="1"/>
    <row r="364" s="71" customFormat="1"/>
    <row r="365" s="71" customFormat="1"/>
    <row r="366" s="71" customFormat="1"/>
    <row r="367" s="71" customFormat="1"/>
    <row r="368" s="71" customFormat="1"/>
    <row r="369" s="71" customFormat="1"/>
    <row r="370" s="71" customFormat="1"/>
    <row r="371" s="71" customFormat="1"/>
    <row r="372" s="71" customFormat="1"/>
    <row r="373" s="71" customFormat="1"/>
    <row r="374" s="71" customFormat="1"/>
    <row r="375" s="71" customFormat="1"/>
    <row r="376" s="71" customFormat="1"/>
    <row r="377" s="71" customFormat="1"/>
    <row r="378" s="71" customFormat="1"/>
    <row r="379" s="71" customFormat="1"/>
    <row r="380" s="71" customFormat="1"/>
    <row r="381" s="71" customFormat="1"/>
    <row r="382" s="71" customFormat="1"/>
    <row r="383" s="71" customFormat="1"/>
    <row r="384" s="71" customFormat="1"/>
    <row r="385" s="71" customFormat="1"/>
    <row r="386" s="71" customFormat="1"/>
    <row r="387" s="71" customFormat="1"/>
    <row r="388" s="71" customFormat="1"/>
    <row r="389" s="71" customFormat="1"/>
    <row r="390" s="71" customFormat="1"/>
    <row r="391" s="71" customFormat="1"/>
    <row r="392" s="71" customFormat="1"/>
    <row r="393" s="71" customFormat="1"/>
    <row r="394" s="71" customFormat="1"/>
    <row r="395" s="71" customFormat="1"/>
    <row r="396" s="71" customFormat="1"/>
    <row r="397" s="71" customFormat="1"/>
    <row r="398" s="71" customFormat="1"/>
    <row r="399" s="71" customFormat="1"/>
    <row r="400" s="71" customFormat="1"/>
    <row r="401" s="71" customFormat="1"/>
    <row r="402" s="71" customFormat="1"/>
    <row r="403" s="71" customFormat="1"/>
    <row r="404" s="71" customFormat="1"/>
    <row r="405" s="71" customFormat="1"/>
    <row r="406" s="71" customFormat="1"/>
    <row r="407" s="71" customFormat="1"/>
    <row r="408" s="71" customFormat="1"/>
    <row r="409" s="71" customFormat="1"/>
    <row r="410" s="71" customFormat="1"/>
    <row r="411" s="71" customFormat="1"/>
    <row r="412" s="71" customFormat="1"/>
    <row r="413" s="71" customFormat="1"/>
    <row r="414" s="71" customFormat="1"/>
    <row r="415" s="71" customFormat="1"/>
    <row r="416" s="71" customFormat="1"/>
    <row r="417" s="71" customFormat="1"/>
    <row r="418" s="71" customFormat="1"/>
    <row r="419" s="71" customFormat="1"/>
    <row r="420" s="71" customFormat="1"/>
    <row r="421" s="71" customFormat="1"/>
    <row r="422" s="71" customFormat="1"/>
    <row r="423" s="71" customFormat="1"/>
    <row r="424" s="71" customFormat="1"/>
    <row r="425" s="71" customFormat="1"/>
    <row r="426" s="71" customFormat="1"/>
    <row r="427" s="71" customFormat="1"/>
    <row r="428" s="71" customFormat="1"/>
    <row r="429" s="71" customFormat="1"/>
    <row r="430" s="71" customFormat="1"/>
    <row r="431" s="71" customFormat="1"/>
    <row r="432" s="71" customFormat="1"/>
    <row r="433" s="71" customFormat="1"/>
    <row r="434" s="71" customFormat="1"/>
    <row r="435" s="71" customFormat="1"/>
    <row r="436" s="71" customFormat="1"/>
    <row r="437" s="71" customFormat="1"/>
    <row r="438" s="71" customFormat="1"/>
    <row r="439" s="71" customFormat="1"/>
    <row r="440" s="71" customFormat="1"/>
    <row r="441" s="71" customFormat="1"/>
    <row r="442" s="71" customFormat="1"/>
    <row r="443" s="71" customFormat="1"/>
    <row r="444" s="71" customFormat="1"/>
    <row r="445" s="71" customFormat="1"/>
    <row r="446" s="71" customFormat="1"/>
    <row r="447" s="71" customFormat="1"/>
    <row r="448" s="71" customFormat="1"/>
    <row r="449" s="71" customFormat="1"/>
    <row r="450" s="71" customFormat="1"/>
    <row r="451" s="71" customFormat="1"/>
    <row r="452" s="71" customFormat="1"/>
    <row r="453" s="71" customFormat="1"/>
    <row r="454" s="71" customFormat="1"/>
    <row r="455" s="71" customFormat="1"/>
    <row r="456" s="71" customFormat="1"/>
    <row r="457" s="71" customFormat="1"/>
    <row r="458" s="71" customFormat="1"/>
    <row r="459" s="71" customFormat="1"/>
    <row r="460" s="71" customFormat="1"/>
    <row r="461" s="71" customFormat="1"/>
    <row r="462" s="71" customFormat="1"/>
    <row r="463" s="71" customFormat="1"/>
    <row r="464" s="71" customFormat="1"/>
    <row r="465" s="71" customFormat="1"/>
    <row r="466" s="71" customFormat="1"/>
    <row r="467" s="71" customFormat="1"/>
    <row r="468" s="71" customFormat="1"/>
    <row r="469" s="71" customFormat="1"/>
    <row r="470" s="71" customFormat="1"/>
    <row r="471" s="71" customFormat="1"/>
    <row r="472" s="71" customFormat="1"/>
    <row r="473" s="71" customFormat="1"/>
    <row r="474" s="71" customFormat="1"/>
    <row r="475" s="71" customFormat="1"/>
    <row r="476" s="71" customFormat="1"/>
    <row r="477" s="71" customFormat="1"/>
    <row r="478" s="71" customFormat="1"/>
    <row r="479" s="71" customFormat="1"/>
    <row r="480" s="71" customFormat="1"/>
    <row r="481" s="71" customFormat="1"/>
    <row r="482" s="71" customFormat="1"/>
    <row r="483" s="71" customFormat="1"/>
    <row r="484" s="71" customFormat="1"/>
    <row r="485" s="71" customFormat="1"/>
    <row r="486" s="71" customFormat="1"/>
    <row r="487" s="71" customFormat="1"/>
    <row r="488" s="71" customFormat="1"/>
    <row r="489" s="71" customFormat="1"/>
    <row r="490" s="71" customFormat="1"/>
    <row r="491" s="71" customFormat="1"/>
    <row r="492" s="71" customFormat="1"/>
    <row r="493" s="71" customFormat="1"/>
    <row r="494" s="71" customFormat="1"/>
    <row r="495" s="71" customFormat="1"/>
    <row r="496" s="71" customFormat="1"/>
    <row r="497" s="71" customFormat="1"/>
    <row r="498" s="71" customFormat="1"/>
    <row r="499" s="71" customFormat="1"/>
    <row r="500" s="71" customFormat="1"/>
    <row r="501" s="71" customFormat="1"/>
    <row r="502" s="71" customFormat="1"/>
    <row r="503" s="71" customFormat="1"/>
    <row r="504" s="71" customFormat="1"/>
    <row r="505" s="71" customFormat="1"/>
    <row r="506" s="71" customFormat="1"/>
    <row r="507" s="71" customFormat="1"/>
    <row r="508" s="71" customFormat="1"/>
    <row r="509" s="71" customFormat="1"/>
    <row r="510" s="71" customFormat="1"/>
    <row r="511" s="71" customFormat="1"/>
    <row r="512" s="71" customFormat="1"/>
    <row r="513" s="71" customFormat="1"/>
    <row r="514" s="71" customFormat="1"/>
    <row r="515" s="71" customFormat="1"/>
    <row r="516" s="71" customFormat="1"/>
    <row r="517" s="71" customFormat="1"/>
    <row r="518" s="71" customFormat="1"/>
    <row r="519" s="71" customFormat="1"/>
    <row r="520" s="71" customFormat="1"/>
    <row r="521" s="71" customFormat="1"/>
    <row r="522" s="71" customFormat="1"/>
    <row r="523" s="71" customFormat="1"/>
    <row r="524" s="71" customFormat="1"/>
    <row r="525" s="71" customFormat="1"/>
    <row r="526" s="71" customFormat="1"/>
    <row r="527" s="71" customFormat="1"/>
    <row r="528" s="71" customFormat="1"/>
    <row r="529" s="71" customFormat="1"/>
    <row r="530" s="71" customFormat="1"/>
    <row r="531" s="71" customFormat="1"/>
    <row r="532" s="71" customFormat="1"/>
    <row r="533" s="71" customFormat="1"/>
    <row r="534" s="71" customFormat="1"/>
    <row r="535" s="71" customFormat="1"/>
    <row r="536" s="71" customFormat="1"/>
    <row r="537" s="71" customFormat="1"/>
    <row r="538" s="71" customFormat="1"/>
    <row r="539" s="71" customFormat="1"/>
    <row r="540" s="71" customFormat="1"/>
    <row r="541" s="71" customFormat="1"/>
    <row r="542" s="71" customFormat="1"/>
    <row r="543" s="71" customFormat="1"/>
    <row r="544" s="71" customFormat="1"/>
    <row r="545" s="71" customFormat="1"/>
    <row r="546" s="71" customFormat="1"/>
    <row r="547" s="71" customFormat="1"/>
    <row r="548" s="71" customFormat="1"/>
    <row r="549" s="71" customFormat="1"/>
    <row r="550" s="71" customFormat="1"/>
    <row r="551" s="71" customFormat="1"/>
    <row r="552" s="71" customFormat="1"/>
    <row r="553" s="71" customFormat="1"/>
    <row r="554" s="71" customFormat="1"/>
    <row r="555" s="71" customFormat="1"/>
    <row r="556" s="71" customFormat="1"/>
    <row r="557" s="71" customFormat="1"/>
    <row r="558" s="71" customFormat="1"/>
    <row r="559" s="71" customFormat="1"/>
    <row r="560" s="71" customFormat="1"/>
    <row r="561" s="71" customFormat="1"/>
    <row r="562" s="71" customFormat="1"/>
    <row r="563" s="71" customFormat="1"/>
    <row r="564" s="71" customFormat="1"/>
    <row r="565" s="71" customFormat="1"/>
    <row r="566" s="71" customFormat="1"/>
    <row r="567" s="71" customFormat="1"/>
    <row r="568" s="71" customFormat="1"/>
    <row r="569" s="71" customFormat="1"/>
    <row r="570" s="71" customFormat="1"/>
    <row r="571" s="71" customFormat="1"/>
    <row r="572" s="71" customFormat="1"/>
    <row r="573" s="71" customFormat="1"/>
    <row r="574" s="71" customFormat="1"/>
    <row r="575" s="71" customFormat="1"/>
    <row r="576" s="71" customFormat="1"/>
    <row r="577" s="71" customFormat="1"/>
    <row r="578" s="71" customFormat="1"/>
    <row r="579" s="71" customFormat="1"/>
    <row r="580" s="71" customFormat="1"/>
    <row r="581" s="71" customFormat="1"/>
    <row r="582" s="71" customFormat="1"/>
    <row r="583" s="71" customFormat="1"/>
    <row r="584" s="71" customFormat="1"/>
    <row r="585" s="71" customFormat="1"/>
    <row r="586" s="71" customFormat="1"/>
    <row r="587" s="71" customFormat="1"/>
    <row r="588" s="71" customFormat="1"/>
    <row r="589" s="71" customFormat="1"/>
    <row r="590" s="71" customFormat="1"/>
    <row r="591" s="71" customFormat="1"/>
    <row r="592" s="71" customFormat="1"/>
    <row r="593" s="71" customFormat="1"/>
    <row r="594" s="71" customFormat="1"/>
    <row r="595" s="71" customFormat="1"/>
    <row r="596" s="71" customFormat="1"/>
    <row r="597" s="71" customFormat="1"/>
    <row r="598" s="71" customFormat="1"/>
    <row r="599" s="71" customFormat="1"/>
    <row r="600" s="71" customFormat="1"/>
    <row r="601" s="71" customFormat="1"/>
    <row r="602" s="71" customFormat="1"/>
    <row r="603" s="71" customFormat="1"/>
    <row r="604" s="71" customFormat="1"/>
    <row r="605" s="71" customFormat="1"/>
    <row r="606" s="71" customFormat="1"/>
    <row r="607" s="71" customFormat="1"/>
    <row r="608" s="71" customFormat="1"/>
    <row r="609" s="71" customFormat="1"/>
    <row r="610" s="71" customFormat="1"/>
    <row r="611" s="71" customFormat="1"/>
    <row r="612" s="71" customFormat="1"/>
    <row r="613" s="71" customFormat="1"/>
    <row r="614" s="71" customFormat="1"/>
    <row r="615" s="71" customFormat="1"/>
    <row r="616" s="71" customFormat="1"/>
    <row r="617" s="71" customFormat="1"/>
    <row r="618" s="71" customFormat="1"/>
    <row r="619" s="71" customFormat="1"/>
    <row r="620" s="71" customFormat="1"/>
    <row r="621" s="71" customFormat="1"/>
    <row r="622" s="71" customFormat="1"/>
    <row r="623" s="71" customFormat="1"/>
    <row r="624" s="71" customFormat="1"/>
    <row r="625" s="71" customFormat="1"/>
    <row r="626" s="71" customFormat="1"/>
    <row r="627" s="71" customFormat="1"/>
    <row r="628" s="71" customFormat="1"/>
    <row r="629" s="71" customFormat="1"/>
    <row r="630" s="71" customFormat="1"/>
    <row r="631" s="71" customFormat="1"/>
    <row r="632" s="71" customFormat="1"/>
    <row r="633" s="71" customFormat="1"/>
    <row r="634" s="71" customFormat="1"/>
    <row r="635" s="71" customFormat="1"/>
    <row r="636" s="71" customFormat="1"/>
    <row r="637" s="71" customFormat="1"/>
    <row r="638" s="71" customFormat="1"/>
    <row r="639" s="71" customFormat="1"/>
    <row r="640" s="71" customFormat="1"/>
    <row r="641" s="71" customFormat="1"/>
    <row r="642" s="71" customFormat="1"/>
    <row r="643" s="71" customFormat="1"/>
    <row r="644" s="71" customFormat="1"/>
    <row r="645" s="71" customFormat="1"/>
    <row r="646" s="71" customFormat="1"/>
    <row r="647" s="71" customFormat="1"/>
    <row r="648" s="71" customFormat="1"/>
    <row r="649" s="71" customFormat="1"/>
    <row r="650" s="71" customFormat="1"/>
    <row r="651" s="71" customFormat="1"/>
    <row r="652" s="71" customFormat="1"/>
    <row r="653" s="71" customFormat="1"/>
    <row r="654" s="71" customFormat="1"/>
    <row r="655" s="71" customFormat="1"/>
    <row r="656" s="71" customFormat="1"/>
    <row r="657" s="71" customFormat="1"/>
    <row r="658" s="71" customFormat="1"/>
    <row r="659" s="71" customFormat="1"/>
    <row r="660" s="71" customFormat="1"/>
    <row r="661" s="71" customFormat="1"/>
    <row r="662" s="71" customFormat="1"/>
    <row r="663" s="71" customFormat="1"/>
    <row r="664" s="71" customFormat="1"/>
    <row r="665" s="71" customFormat="1"/>
    <row r="666" s="71" customFormat="1"/>
    <row r="667" s="71" customFormat="1"/>
    <row r="668" s="71" customFormat="1"/>
    <row r="669" s="71" customFormat="1"/>
    <row r="670" s="71" customFormat="1"/>
    <row r="671" s="71" customFormat="1"/>
    <row r="672" s="71" customFormat="1"/>
    <row r="673" s="71" customFormat="1"/>
    <row r="674" s="71" customFormat="1"/>
    <row r="675" s="71" customFormat="1"/>
    <row r="676" s="71" customFormat="1"/>
    <row r="677" s="71" customFormat="1"/>
    <row r="678" s="71" customFormat="1"/>
    <row r="679" s="71" customFormat="1"/>
    <row r="680" s="71" customFormat="1"/>
    <row r="681" s="71" customFormat="1"/>
    <row r="682" s="71" customFormat="1"/>
    <row r="683" s="71" customFormat="1"/>
    <row r="684" s="71" customFormat="1"/>
    <row r="685" s="71" customFormat="1"/>
    <row r="686" s="71" customFormat="1"/>
    <row r="687" s="71" customFormat="1"/>
    <row r="688" s="71" customFormat="1"/>
    <row r="689" s="71" customFormat="1"/>
    <row r="690" s="71" customFormat="1"/>
    <row r="691" s="71" customFormat="1"/>
    <row r="692" s="71" customFormat="1"/>
    <row r="693" s="71" customFormat="1"/>
    <row r="694" s="71" customFormat="1"/>
    <row r="695" s="71" customFormat="1"/>
    <row r="696" s="71" customFormat="1"/>
    <row r="697" s="71" customFormat="1"/>
    <row r="698" s="71" customFormat="1"/>
    <row r="699" s="71" customFormat="1"/>
    <row r="700" s="71" customFormat="1"/>
    <row r="701" s="71" customFormat="1"/>
    <row r="702" s="71" customFormat="1"/>
    <row r="703" s="71" customFormat="1"/>
    <row r="704" s="71" customFormat="1"/>
    <row r="705" s="71" customFormat="1"/>
    <row r="706" s="71" customFormat="1"/>
    <row r="707" s="71" customFormat="1"/>
    <row r="708" s="71" customFormat="1"/>
    <row r="709" s="71" customFormat="1"/>
    <row r="710" s="71" customFormat="1"/>
    <row r="711" s="71" customFormat="1"/>
    <row r="712" s="71" customFormat="1"/>
    <row r="713" s="71" customFormat="1"/>
    <row r="714" s="71" customFormat="1"/>
    <row r="715" s="71" customFormat="1"/>
    <row r="716" s="71" customFormat="1"/>
    <row r="717" s="71" customFormat="1"/>
    <row r="718" s="71" customFormat="1"/>
    <row r="719" s="71" customFormat="1"/>
    <row r="720" s="71" customFormat="1"/>
    <row r="721" s="71" customFormat="1"/>
    <row r="722" s="71" customFormat="1"/>
    <row r="723" s="71" customFormat="1"/>
    <row r="724" s="71" customFormat="1"/>
    <row r="725" s="71" customFormat="1"/>
    <row r="726" s="71" customFormat="1"/>
    <row r="727" s="71" customFormat="1"/>
    <row r="728" s="71" customFormat="1"/>
    <row r="729" s="71" customFormat="1"/>
    <row r="730" s="71" customFormat="1"/>
    <row r="731" s="71" customFormat="1"/>
    <row r="732" s="71" customFormat="1"/>
    <row r="733" s="71" customFormat="1"/>
    <row r="734" s="71" customFormat="1"/>
    <row r="735" s="71" customFormat="1"/>
    <row r="736" s="71" customFormat="1"/>
    <row r="737" s="71" customFormat="1"/>
    <row r="738" s="71" customFormat="1"/>
    <row r="739" s="71" customFormat="1"/>
    <row r="740" s="71" customFormat="1"/>
    <row r="741" s="71" customFormat="1"/>
    <row r="742" s="71" customFormat="1"/>
    <row r="743" s="71" customFormat="1"/>
    <row r="744" s="71" customFormat="1"/>
    <row r="745" s="71" customFormat="1"/>
    <row r="746" s="71" customFormat="1"/>
    <row r="747" s="71" customFormat="1"/>
    <row r="748" s="71" customFormat="1"/>
    <row r="749" s="71" customFormat="1"/>
    <row r="750" s="71" customFormat="1"/>
    <row r="751" s="71" customFormat="1"/>
    <row r="752" s="71" customFormat="1"/>
    <row r="753" s="71" customFormat="1"/>
    <row r="754" s="71" customFormat="1"/>
    <row r="755" s="71" customFormat="1"/>
    <row r="756" s="71" customFormat="1"/>
    <row r="757" s="71" customFormat="1"/>
    <row r="758" s="71" customFormat="1"/>
    <row r="759" s="71" customFormat="1"/>
    <row r="760" s="71" customFormat="1"/>
    <row r="761" s="71" customFormat="1"/>
    <row r="762" s="71" customFormat="1"/>
    <row r="763" s="71" customFormat="1"/>
    <row r="764" s="71" customFormat="1"/>
    <row r="765" s="71" customFormat="1"/>
    <row r="766" s="71" customFormat="1"/>
    <row r="767" s="71" customFormat="1"/>
    <row r="768" s="71" customFormat="1"/>
    <row r="769" s="71" customFormat="1"/>
    <row r="770" s="71" customFormat="1"/>
    <row r="771" s="71" customFormat="1"/>
    <row r="772" s="71" customFormat="1"/>
    <row r="773" s="71" customFormat="1"/>
    <row r="774" s="71" customFormat="1"/>
    <row r="775" s="71" customFormat="1"/>
    <row r="776" s="71" customFormat="1"/>
    <row r="777" s="71" customFormat="1"/>
    <row r="778" s="71" customFormat="1"/>
    <row r="779" s="71" customFormat="1"/>
    <row r="780" s="71" customFormat="1"/>
    <row r="781" s="71" customFormat="1"/>
    <row r="782" s="71" customFormat="1"/>
    <row r="783" s="71" customFormat="1"/>
    <row r="784" s="71" customFormat="1"/>
    <row r="785" s="71" customFormat="1"/>
    <row r="786" s="71" customFormat="1"/>
    <row r="787" s="71" customFormat="1"/>
    <row r="788" s="71" customFormat="1"/>
    <row r="789" s="71" customFormat="1"/>
    <row r="790" s="71" customFormat="1"/>
    <row r="791" s="71" customFormat="1"/>
    <row r="792" s="71" customFormat="1"/>
    <row r="793" s="71" customFormat="1"/>
    <row r="794" s="71" customFormat="1"/>
    <row r="795" s="71" customFormat="1"/>
    <row r="796" s="71" customFormat="1"/>
    <row r="797" s="71" customFormat="1"/>
    <row r="798" s="71" customFormat="1"/>
    <row r="799" s="71" customFormat="1"/>
    <row r="800" s="71" customFormat="1"/>
    <row r="801" s="71" customFormat="1"/>
    <row r="802" s="71" customFormat="1"/>
    <row r="803" s="71" customFormat="1"/>
    <row r="804" s="71" customFormat="1"/>
    <row r="805" s="71" customFormat="1"/>
    <row r="806" s="71" customFormat="1"/>
    <row r="807" s="71" customFormat="1"/>
    <row r="808" s="71" customFormat="1"/>
    <row r="809" s="71" customFormat="1"/>
    <row r="810" s="71" customFormat="1"/>
    <row r="811" s="71" customFormat="1"/>
    <row r="812" s="71" customFormat="1"/>
    <row r="813" s="71" customFormat="1"/>
    <row r="814" s="71" customFormat="1"/>
    <row r="815" s="71" customFormat="1"/>
    <row r="816" s="71" customFormat="1"/>
    <row r="817" s="71" customFormat="1"/>
    <row r="818" s="71" customFormat="1"/>
    <row r="819" s="71" customFormat="1"/>
    <row r="820" s="71" customFormat="1"/>
    <row r="821" s="71" customFormat="1"/>
    <row r="822" s="71" customFormat="1"/>
    <row r="823" s="71" customFormat="1"/>
    <row r="824" s="71" customFormat="1"/>
    <row r="825" s="71" customFormat="1"/>
    <row r="826" s="71" customFormat="1"/>
    <row r="827" s="71" customFormat="1"/>
    <row r="828" s="71" customFormat="1"/>
    <row r="829" s="71" customFormat="1"/>
    <row r="830" s="71" customFormat="1"/>
    <row r="831" s="71" customFormat="1"/>
    <row r="832" s="71" customFormat="1"/>
    <row r="833" s="71" customFormat="1"/>
    <row r="834" s="71" customFormat="1"/>
    <row r="835" s="71" customFormat="1"/>
    <row r="836" s="71" customFormat="1"/>
    <row r="837" s="71" customFormat="1"/>
    <row r="838" s="71" customFormat="1"/>
    <row r="839" s="71" customFormat="1"/>
    <row r="840" s="71" customFormat="1"/>
    <row r="841" s="71" customFormat="1"/>
    <row r="842" s="71" customFormat="1"/>
    <row r="843" s="71" customFormat="1"/>
    <row r="844" s="71" customFormat="1"/>
    <row r="845" s="71" customFormat="1"/>
    <row r="846" s="71" customFormat="1"/>
    <row r="847" s="71" customFormat="1"/>
    <row r="848" s="71" customFormat="1"/>
    <row r="849" s="71" customFormat="1"/>
    <row r="850" s="71" customFormat="1"/>
    <row r="851" s="71" customFormat="1"/>
    <row r="852" s="71" customFormat="1"/>
    <row r="853" s="71" customFormat="1"/>
    <row r="854" s="71" customFormat="1"/>
    <row r="855" s="71" customFormat="1"/>
    <row r="856" s="71" customFormat="1"/>
    <row r="857" s="71" customFormat="1"/>
    <row r="858" s="71" customFormat="1"/>
    <row r="859" s="71" customFormat="1"/>
    <row r="860" s="71" customFormat="1"/>
    <row r="861" s="71" customFormat="1"/>
    <row r="862" s="71" customFormat="1"/>
    <row r="863" s="71" customFormat="1"/>
    <row r="864" s="71" customFormat="1"/>
    <row r="865" s="71" customFormat="1"/>
    <row r="866" s="71" customFormat="1"/>
    <row r="867" s="71" customFormat="1"/>
    <row r="868" s="71" customFormat="1"/>
    <row r="869" s="71" customFormat="1"/>
    <row r="870" s="71" customFormat="1"/>
    <row r="871" s="71" customFormat="1"/>
    <row r="872" s="71" customFormat="1"/>
    <row r="873" s="71" customFormat="1"/>
    <row r="874" s="71" customFormat="1"/>
    <row r="875" s="71" customFormat="1"/>
    <row r="876" s="71" customFormat="1"/>
    <row r="877" s="71" customFormat="1"/>
    <row r="878" s="71" customFormat="1"/>
    <row r="879" s="71" customFormat="1"/>
    <row r="880" s="71" customFormat="1"/>
    <row r="881" s="71" customFormat="1"/>
    <row r="882" s="71" customFormat="1"/>
    <row r="883" s="71" customFormat="1"/>
    <row r="884" s="71" customFormat="1"/>
    <row r="885" s="71" customFormat="1"/>
    <row r="886" s="71" customFormat="1"/>
    <row r="887" s="71" customFormat="1"/>
    <row r="888" s="71" customFormat="1"/>
    <row r="889" s="71" customFormat="1"/>
    <row r="890" s="71" customFormat="1"/>
    <row r="891" s="71" customFormat="1"/>
    <row r="892" s="71" customFormat="1"/>
    <row r="893" s="71" customFormat="1"/>
    <row r="894" s="71" customFormat="1"/>
    <row r="895" s="71" customFormat="1"/>
    <row r="896" s="71" customFormat="1"/>
    <row r="897" s="71" customFormat="1"/>
    <row r="898" s="71" customFormat="1"/>
    <row r="899" s="71" customFormat="1"/>
    <row r="900" s="71" customFormat="1"/>
    <row r="901" s="71" customFormat="1"/>
    <row r="902" s="71" customFormat="1"/>
    <row r="903" s="71" customFormat="1"/>
    <row r="904" s="71" customFormat="1"/>
    <row r="905" s="71" customFormat="1"/>
    <row r="906" s="71" customFormat="1"/>
    <row r="907" s="71" customFormat="1"/>
    <row r="908" s="71" customFormat="1"/>
    <row r="909" s="71" customFormat="1"/>
    <row r="910" s="71" customFormat="1"/>
    <row r="911" s="71" customFormat="1"/>
    <row r="912" s="71" customFormat="1"/>
    <row r="913" s="71" customFormat="1"/>
    <row r="914" s="71" customFormat="1"/>
    <row r="915" s="71" customFormat="1"/>
    <row r="916" s="71" customFormat="1"/>
    <row r="917" s="71" customFormat="1"/>
    <row r="918" s="71" customFormat="1"/>
    <row r="919" s="71" customFormat="1"/>
    <row r="920" s="71" customFormat="1"/>
    <row r="921" s="71" customFormat="1"/>
    <row r="922" s="71" customFormat="1"/>
    <row r="923" s="71" customFormat="1"/>
    <row r="924" s="71" customFormat="1"/>
    <row r="925" s="71" customFormat="1"/>
    <row r="926" s="71" customFormat="1"/>
    <row r="927" s="71" customFormat="1"/>
    <row r="928" s="71" customFormat="1"/>
    <row r="929" s="71" customFormat="1"/>
    <row r="930" s="71" customFormat="1"/>
    <row r="931" s="71" customFormat="1"/>
    <row r="932" s="71" customFormat="1"/>
    <row r="933" s="71" customFormat="1"/>
    <row r="934" s="71" customFormat="1"/>
    <row r="935" s="71" customFormat="1"/>
    <row r="936" s="71" customFormat="1"/>
    <row r="937" s="71" customFormat="1"/>
    <row r="938" s="71" customFormat="1"/>
    <row r="939" s="71" customFormat="1"/>
    <row r="940" s="71" customFormat="1"/>
    <row r="941" s="71" customFormat="1"/>
    <row r="942" s="71" customFormat="1"/>
    <row r="943" s="71" customFormat="1"/>
    <row r="944" s="71" customFormat="1"/>
    <row r="945" s="71" customFormat="1"/>
    <row r="946" s="71" customFormat="1"/>
    <row r="947" s="71" customFormat="1"/>
    <row r="948" s="71" customFormat="1"/>
    <row r="949" s="71" customFormat="1"/>
    <row r="950" s="71" customFormat="1"/>
    <row r="951" s="71" customFormat="1"/>
    <row r="952" s="71" customFormat="1"/>
    <row r="953" s="71" customFormat="1"/>
    <row r="954" s="71" customFormat="1"/>
    <row r="955" s="71" customFormat="1"/>
    <row r="956" s="71" customFormat="1"/>
    <row r="957" s="71" customFormat="1"/>
    <row r="958" s="71" customFormat="1"/>
    <row r="959" s="71" customFormat="1"/>
    <row r="960" s="71" customFormat="1"/>
    <row r="961" s="71" customFormat="1"/>
    <row r="962" s="71" customFormat="1"/>
    <row r="963" s="71" customFormat="1"/>
    <row r="964" s="71" customFormat="1"/>
    <row r="965" s="71" customFormat="1"/>
    <row r="966" s="71" customFormat="1"/>
    <row r="967" s="71" customFormat="1"/>
    <row r="968" s="71" customFormat="1"/>
    <row r="969" s="71" customFormat="1"/>
    <row r="970" s="71" customFormat="1"/>
    <row r="971" s="71" customFormat="1"/>
    <row r="972" s="71" customFormat="1"/>
    <row r="973" s="71" customFormat="1"/>
    <row r="974" s="71" customFormat="1"/>
    <row r="975" s="71" customFormat="1"/>
    <row r="976" s="71" customFormat="1"/>
    <row r="977" s="71" customFormat="1"/>
    <row r="978" s="71" customFormat="1"/>
    <row r="979" s="71" customFormat="1"/>
    <row r="980" s="71" customFormat="1"/>
    <row r="981" s="71" customFormat="1"/>
    <row r="982" s="71" customFormat="1"/>
    <row r="983" s="71" customFormat="1"/>
    <row r="984" s="71" customFormat="1"/>
    <row r="985" s="71" customFormat="1"/>
    <row r="986" s="71" customFormat="1"/>
    <row r="987" s="71" customFormat="1"/>
    <row r="988" s="71" customFormat="1"/>
    <row r="989" s="71" customFormat="1"/>
    <row r="990" s="71" customFormat="1"/>
    <row r="991" s="71" customFormat="1"/>
    <row r="992" s="71" customFormat="1"/>
    <row r="993" s="71" customFormat="1"/>
    <row r="994" s="71" customFormat="1"/>
    <row r="995" s="71" customFormat="1"/>
    <row r="996" s="71" customFormat="1"/>
    <row r="997" s="71" customFormat="1"/>
    <row r="998" s="71" customFormat="1"/>
    <row r="999" s="71" customFormat="1"/>
    <row r="1000" s="71" customFormat="1"/>
    <row r="1001" s="71" customFormat="1"/>
    <row r="1002" s="71" customFormat="1"/>
    <row r="1003" s="71" customFormat="1"/>
    <row r="1004" s="71" customFormat="1"/>
    <row r="1005" s="71" customFormat="1"/>
    <row r="1006" s="71" customFormat="1"/>
    <row r="1007" s="71" customFormat="1"/>
    <row r="1008" s="71" customFormat="1"/>
    <row r="1009" s="71" customFormat="1"/>
    <row r="1010" s="71" customFormat="1"/>
    <row r="1011" s="71" customFormat="1"/>
    <row r="1012" s="71" customFormat="1"/>
    <row r="1013" s="71" customFormat="1"/>
    <row r="1014" s="71" customFormat="1"/>
    <row r="1015" s="71" customFormat="1"/>
    <row r="1016" s="71" customFormat="1"/>
    <row r="1017" s="71" customFormat="1"/>
    <row r="1018" s="71" customFormat="1"/>
    <row r="1019" s="71" customFormat="1"/>
    <row r="1020" s="71" customFormat="1"/>
    <row r="1021" s="71" customFormat="1"/>
    <row r="1022" s="71" customFormat="1"/>
    <row r="1023" s="71" customFormat="1"/>
    <row r="1024" s="71" customFormat="1"/>
    <row r="1025" s="71" customFormat="1"/>
    <row r="1026" s="71" customFormat="1"/>
    <row r="1027" s="71" customFormat="1"/>
    <row r="1028" s="71" customFormat="1"/>
    <row r="1029" s="71" customFormat="1"/>
    <row r="1030" s="71" customFormat="1"/>
    <row r="1031" s="71" customFormat="1"/>
    <row r="1032" s="71" customFormat="1"/>
    <row r="1033" s="71" customFormat="1"/>
    <row r="1034" s="71" customFormat="1"/>
    <row r="1035" s="71" customFormat="1"/>
    <row r="1036" s="71" customFormat="1"/>
    <row r="1037" s="71" customFormat="1"/>
    <row r="1038" s="71" customFormat="1"/>
    <row r="1039" s="71" customFormat="1"/>
    <row r="1040" s="71" customFormat="1"/>
    <row r="1041" s="71" customFormat="1"/>
    <row r="1042" s="71" customFormat="1"/>
    <row r="1043" s="71" customFormat="1"/>
    <row r="1044" s="71" customFormat="1"/>
    <row r="1045" s="71" customFormat="1"/>
    <row r="1046" s="71" customFormat="1"/>
    <row r="1047" s="71" customFormat="1"/>
    <row r="1048" s="71" customFormat="1"/>
    <row r="1049" s="71" customFormat="1"/>
    <row r="1050" s="71" customFormat="1"/>
    <row r="1051" s="71" customFormat="1"/>
    <row r="1052" s="71" customFormat="1"/>
    <row r="1053" s="71" customFormat="1"/>
    <row r="1054" s="71" customFormat="1"/>
    <row r="1055" s="71" customFormat="1"/>
    <row r="1056" s="71" customFormat="1"/>
    <row r="1057" s="71" customFormat="1"/>
    <row r="1058" s="71" customFormat="1"/>
    <row r="1059" s="71" customFormat="1"/>
    <row r="1060" s="71" customFormat="1"/>
    <row r="1061" s="71" customFormat="1"/>
    <row r="1062" s="71" customFormat="1"/>
    <row r="1063" s="71" customFormat="1"/>
    <row r="1064" s="71" customFormat="1"/>
    <row r="1065" s="71" customFormat="1"/>
    <row r="1066" s="71" customFormat="1"/>
    <row r="1067" s="71" customFormat="1"/>
    <row r="1068" s="71" customFormat="1"/>
    <row r="1069" s="71" customFormat="1"/>
    <row r="1070" s="71" customFormat="1"/>
    <row r="1071" s="71" customFormat="1"/>
    <row r="1072" s="71" customFormat="1"/>
    <row r="1073" s="71" customFormat="1"/>
    <row r="1074" s="71" customFormat="1"/>
    <row r="1075" s="71" customFormat="1"/>
    <row r="1076" s="71" customFormat="1"/>
    <row r="1077" s="71" customFormat="1"/>
    <row r="1078" s="71" customFormat="1"/>
    <row r="1079" s="71" customFormat="1"/>
    <row r="1080" s="71" customFormat="1"/>
    <row r="1081" s="71" customFormat="1"/>
    <row r="1082" s="71" customFormat="1"/>
    <row r="1083" s="71" customFormat="1"/>
    <row r="1084" s="71" customFormat="1"/>
    <row r="1085" s="71" customFormat="1"/>
    <row r="1086" s="71" customFormat="1"/>
    <row r="1087" s="71" customFormat="1"/>
    <row r="1088" s="71" customFormat="1"/>
    <row r="1089" s="71" customFormat="1"/>
    <row r="1090" s="71" customFormat="1"/>
    <row r="1091" s="71" customFormat="1"/>
    <row r="1092" s="71" customFormat="1"/>
    <row r="1093" s="71" customFormat="1"/>
    <row r="1094" s="71" customFormat="1"/>
    <row r="1095" s="71" customFormat="1"/>
    <row r="1096" s="71" customFormat="1"/>
    <row r="1097" s="71" customFormat="1"/>
    <row r="1098" s="71" customFormat="1"/>
    <row r="1099" s="71" customFormat="1"/>
    <row r="1100" s="71" customFormat="1"/>
    <row r="1101" s="71" customFormat="1"/>
    <row r="1102" s="71" customFormat="1"/>
    <row r="1103" s="71" customFormat="1"/>
    <row r="1104" s="71" customFormat="1"/>
    <row r="1105" s="71" customFormat="1"/>
    <row r="1106" s="71" customFormat="1"/>
    <row r="1107" s="71" customFormat="1"/>
    <row r="1108" s="71" customFormat="1"/>
    <row r="1109" s="71" customFormat="1"/>
    <row r="1110" s="71" customFormat="1"/>
    <row r="1111" s="71" customFormat="1"/>
    <row r="1112" s="71" customFormat="1"/>
    <row r="1113" s="71" customFormat="1"/>
    <row r="1114" s="71" customFormat="1"/>
    <row r="1115" s="71" customFormat="1"/>
    <row r="1116" s="71" customFormat="1"/>
    <row r="1117" s="71" customFormat="1"/>
    <row r="1118" s="71" customFormat="1"/>
    <row r="1119" s="71" customFormat="1"/>
    <row r="1120" s="71" customFormat="1"/>
    <row r="1121" s="71" customFormat="1"/>
    <row r="1122" s="71" customFormat="1"/>
    <row r="1123" s="71" customFormat="1"/>
    <row r="1124" s="71" customFormat="1"/>
    <row r="1125" s="71" customFormat="1"/>
    <row r="1126" s="71" customFormat="1"/>
    <row r="1127" s="71" customFormat="1"/>
    <row r="1128" s="71" customFormat="1"/>
    <row r="1129" s="71" customFormat="1"/>
    <row r="1130" s="71" customFormat="1"/>
    <row r="1131" s="71" customFormat="1"/>
    <row r="1132" s="71" customFormat="1"/>
    <row r="1133" s="71" customFormat="1"/>
    <row r="1134" s="71" customFormat="1"/>
    <row r="1135" s="71" customFormat="1"/>
    <row r="1136" s="71" customFormat="1"/>
    <row r="1137" s="71" customFormat="1"/>
    <row r="1138" s="71" customFormat="1"/>
    <row r="1139" s="71" customFormat="1"/>
    <row r="1140" s="71" customFormat="1"/>
    <row r="1141" s="71" customFormat="1"/>
    <row r="1142" s="71" customFormat="1"/>
    <row r="1143" s="71" customFormat="1"/>
    <row r="1144" s="71" customFormat="1"/>
    <row r="1145" s="71" customFormat="1"/>
    <row r="1146" s="71" customFormat="1"/>
    <row r="1147" s="71" customFormat="1"/>
    <row r="1148" s="71" customFormat="1"/>
    <row r="1149" s="71" customFormat="1"/>
    <row r="1150" s="71" customFormat="1"/>
    <row r="1151" s="71" customFormat="1"/>
    <row r="1152" s="71" customFormat="1"/>
    <row r="1153" s="71" customFormat="1"/>
    <row r="1154" s="71" customFormat="1"/>
    <row r="1155" s="71" customFormat="1"/>
    <row r="1156" s="71" customFormat="1"/>
    <row r="1157" s="71" customFormat="1"/>
    <row r="1158" s="71" customFormat="1"/>
    <row r="1159" s="71" customFormat="1"/>
    <row r="1160" s="71" customFormat="1"/>
    <row r="1161" s="71" customFormat="1"/>
    <row r="1162" s="71" customFormat="1"/>
    <row r="1163" s="71" customFormat="1"/>
    <row r="1164" s="71" customFormat="1"/>
    <row r="1165" s="71" customFormat="1"/>
    <row r="1166" s="71" customFormat="1"/>
    <row r="1167" s="71" customFormat="1"/>
    <row r="1168" s="71" customFormat="1"/>
    <row r="1169" s="71" customFormat="1"/>
    <row r="1170" s="71" customFormat="1"/>
    <row r="1171" s="71" customFormat="1"/>
    <row r="1172" s="71" customFormat="1"/>
    <row r="1173" s="71" customFormat="1"/>
    <row r="1174" s="71" customFormat="1"/>
    <row r="1175" s="71" customFormat="1"/>
    <row r="1176" s="71" customFormat="1"/>
    <row r="1177" s="71" customFormat="1"/>
    <row r="1178" s="71" customFormat="1"/>
    <row r="1179" s="71" customFormat="1"/>
    <row r="1180" s="71" customFormat="1"/>
    <row r="1181" s="71" customFormat="1"/>
    <row r="1182" s="71" customFormat="1"/>
    <row r="1183" s="71" customFormat="1"/>
    <row r="1184" s="71" customFormat="1"/>
    <row r="1185" s="71" customFormat="1"/>
    <row r="1186" s="71" customFormat="1"/>
    <row r="1187" s="71" customFormat="1"/>
    <row r="1188" s="71" customFormat="1"/>
    <row r="1189" s="71" customFormat="1"/>
    <row r="1190" s="71" customFormat="1"/>
    <row r="1191" s="71" customFormat="1"/>
    <row r="1192" s="71" customFormat="1"/>
    <row r="1193" s="71" customFormat="1"/>
    <row r="1194" s="71" customFormat="1"/>
    <row r="1195" s="71" customFormat="1"/>
    <row r="1196" s="71" customFormat="1"/>
    <row r="1197" s="71" customFormat="1"/>
    <row r="1198" s="71" customFormat="1"/>
    <row r="1199" s="71" customFormat="1"/>
    <row r="1200" s="71" customFormat="1"/>
    <row r="1201" s="71" customFormat="1"/>
    <row r="1202" s="71" customFormat="1"/>
    <row r="1203" s="71" customFormat="1"/>
    <row r="1204" s="71" customFormat="1"/>
    <row r="1205" s="71" customFormat="1"/>
    <row r="1206" s="71" customFormat="1"/>
    <row r="1207" s="71" customFormat="1"/>
    <row r="1208" s="71" customFormat="1"/>
    <row r="1209" s="71" customFormat="1"/>
    <row r="1210" s="71" customFormat="1"/>
    <row r="1211" s="71" customFormat="1"/>
    <row r="1212" s="71" customFormat="1"/>
    <row r="1213" s="71" customFormat="1"/>
    <row r="1214" s="71" customFormat="1"/>
    <row r="1215" s="71" customFormat="1"/>
    <row r="1216" s="71" customFormat="1"/>
    <row r="1217" s="71" customFormat="1"/>
    <row r="1218" s="71" customFormat="1"/>
    <row r="1219" s="71" customFormat="1"/>
    <row r="1220" s="71" customFormat="1"/>
    <row r="1221" s="71" customFormat="1"/>
    <row r="1222" s="71" customFormat="1"/>
    <row r="1223" s="71" customFormat="1"/>
    <row r="1224" s="71" customFormat="1"/>
    <row r="1225" s="71" customFormat="1"/>
    <row r="1226" s="71" customFormat="1"/>
    <row r="1227" s="71" customFormat="1"/>
    <row r="1228" s="71" customFormat="1"/>
    <row r="1229" s="71" customFormat="1"/>
    <row r="1230" s="71" customFormat="1"/>
    <row r="1231" s="71" customFormat="1"/>
    <row r="1232" s="71" customFormat="1"/>
    <row r="1233" s="71" customFormat="1"/>
    <row r="1234" s="71" customFormat="1"/>
    <row r="1235" s="71" customFormat="1"/>
    <row r="1236" s="71" customFormat="1"/>
    <row r="1237" s="71" customFormat="1"/>
    <row r="1238" s="71" customFormat="1"/>
    <row r="1239" s="71" customFormat="1"/>
    <row r="1240" s="71" customFormat="1"/>
    <row r="1241" s="71" customFormat="1"/>
    <row r="1242" s="71" customFormat="1"/>
    <row r="1243" s="71" customFormat="1"/>
    <row r="1244" s="71" customFormat="1"/>
    <row r="1245" s="71" customFormat="1"/>
    <row r="1246" s="71" customFormat="1"/>
    <row r="1247" s="71" customFormat="1"/>
    <row r="1248" s="71" customFormat="1"/>
    <row r="1249" s="71" customFormat="1"/>
    <row r="1250" s="71" customFormat="1"/>
    <row r="1251" s="71" customFormat="1"/>
    <row r="1252" s="71" customFormat="1"/>
    <row r="1253" s="71" customFormat="1"/>
    <row r="1254" s="71" customFormat="1"/>
    <row r="1255" s="71" customFormat="1"/>
    <row r="1256" s="71" customFormat="1"/>
    <row r="1257" s="71" customFormat="1"/>
    <row r="1258" s="71" customFormat="1"/>
    <row r="1259" s="71" customFormat="1"/>
    <row r="1260" s="71" customFormat="1"/>
    <row r="1261" s="71" customFormat="1"/>
    <row r="1262" s="71" customFormat="1"/>
    <row r="1263" s="71" customFormat="1"/>
    <row r="1264" s="71" customFormat="1"/>
    <row r="1265" s="71" customFormat="1"/>
    <row r="1266" s="71" customFormat="1"/>
    <row r="1267" s="71" customFormat="1"/>
    <row r="1268" s="71" customFormat="1"/>
    <row r="1269" s="71" customFormat="1"/>
    <row r="1270" s="71" customFormat="1"/>
    <row r="1271" s="71" customFormat="1"/>
    <row r="1272" s="71" customFormat="1"/>
    <row r="1273" s="71" customFormat="1"/>
    <row r="1274" s="71" customFormat="1"/>
    <row r="1275" s="71" customFormat="1"/>
    <row r="1276" s="71" customFormat="1"/>
    <row r="1277" s="71" customFormat="1"/>
    <row r="1278" s="71" customFormat="1"/>
    <row r="1279" s="71" customFormat="1"/>
    <row r="1280" s="71" customFormat="1"/>
    <row r="1281" s="71" customFormat="1"/>
    <row r="1282" s="71" customFormat="1"/>
    <row r="1283" s="71" customFormat="1"/>
    <row r="1284" s="71" customFormat="1"/>
    <row r="1285" s="71" customFormat="1"/>
    <row r="1286" s="71" customFormat="1"/>
    <row r="1287" s="71" customFormat="1"/>
    <row r="1288" s="71" customFormat="1"/>
    <row r="1289" s="71" customFormat="1"/>
    <row r="1290" s="71" customFormat="1"/>
    <row r="1291" s="71" customFormat="1"/>
    <row r="1292" s="71" customFormat="1"/>
    <row r="1293" s="71" customFormat="1"/>
    <row r="1294" s="71" customFormat="1"/>
    <row r="1295" s="71" customFormat="1"/>
    <row r="1296" s="71" customFormat="1"/>
    <row r="1297" s="71" customFormat="1"/>
    <row r="1298" s="71" customFormat="1"/>
    <row r="1299" s="71" customFormat="1"/>
    <row r="1300" s="71" customFormat="1"/>
    <row r="1301" s="71" customFormat="1"/>
    <row r="1302" s="71" customFormat="1"/>
    <row r="1303" s="71" customFormat="1"/>
    <row r="1304" s="71" customFormat="1"/>
    <row r="1305" s="71" customFormat="1"/>
    <row r="1306" s="71" customFormat="1"/>
    <row r="1307" s="71" customFormat="1"/>
    <row r="1308" s="71" customFormat="1"/>
    <row r="1309" s="71" customFormat="1"/>
    <row r="1310" s="71" customFormat="1"/>
    <row r="1311" s="71" customFormat="1"/>
    <row r="1312" s="71" customFormat="1"/>
    <row r="1313" s="71" customFormat="1"/>
    <row r="1314" s="71" customFormat="1"/>
    <row r="1315" s="71" customFormat="1"/>
    <row r="1316" s="71" customFormat="1"/>
    <row r="1317" s="71" customFormat="1"/>
    <row r="1318" s="71" customFormat="1"/>
    <row r="1319" s="71" customFormat="1"/>
    <row r="1320" s="71" customFormat="1"/>
    <row r="1321" s="71" customFormat="1"/>
    <row r="1322" s="71" customFormat="1"/>
    <row r="1323" s="71" customFormat="1"/>
    <row r="1324" s="71" customFormat="1"/>
    <row r="1325" s="71" customFormat="1"/>
    <row r="1326" s="71" customFormat="1"/>
    <row r="1327" s="71" customFormat="1"/>
    <row r="1328" s="71" customFormat="1"/>
    <row r="1329" s="71" customFormat="1"/>
    <row r="1330" s="71" customFormat="1"/>
    <row r="1331" s="71" customFormat="1"/>
    <row r="1332" s="71" customFormat="1"/>
    <row r="1333" s="71" customFormat="1"/>
    <row r="1334" s="71" customFormat="1"/>
    <row r="1335" s="71" customFormat="1"/>
    <row r="1336" s="71" customFormat="1"/>
    <row r="1337" s="71" customFormat="1"/>
    <row r="1338" s="71" customFormat="1"/>
    <row r="1339" s="71" customFormat="1"/>
    <row r="1340" s="71" customFormat="1"/>
    <row r="1341" s="71" customFormat="1"/>
    <row r="1342" s="71" customFormat="1"/>
    <row r="1343" s="71" customFormat="1"/>
    <row r="1344" s="71" customFormat="1"/>
    <row r="1345" s="71" customFormat="1"/>
    <row r="1346" s="71" customFormat="1"/>
    <row r="1347" s="71" customFormat="1"/>
    <row r="1348" s="71" customFormat="1"/>
    <row r="1349" s="71" customFormat="1"/>
    <row r="1350" s="71" customFormat="1"/>
    <row r="1351" s="71" customFormat="1"/>
    <row r="1352" s="71" customFormat="1"/>
    <row r="1353" s="71" customFormat="1"/>
    <row r="1354" s="71" customFormat="1"/>
    <row r="1355" s="71" customFormat="1"/>
    <row r="1356" s="71" customFormat="1"/>
    <row r="1357" s="71" customFormat="1"/>
    <row r="1358" s="71" customFormat="1"/>
    <row r="1359" s="71" customFormat="1"/>
    <row r="1360" s="71" customFormat="1"/>
    <row r="1361" s="71" customFormat="1"/>
    <row r="1362" s="71" customFormat="1"/>
    <row r="1363" s="71" customFormat="1"/>
    <row r="1364" s="71" customFormat="1"/>
    <row r="1365" s="71" customFormat="1"/>
    <row r="1366" s="71" customFormat="1"/>
    <row r="1367" s="71" customFormat="1"/>
    <row r="1368" s="71" customFormat="1"/>
    <row r="1369" s="71" customFormat="1"/>
    <row r="1370" s="71" customFormat="1"/>
    <row r="1371" s="71" customFormat="1"/>
    <row r="1372" s="71" customFormat="1"/>
    <row r="1373" s="71" customFormat="1"/>
    <row r="1374" s="71" customFormat="1"/>
    <row r="1375" s="71" customFormat="1"/>
    <row r="1376" s="71" customFormat="1"/>
    <row r="1377" s="71" customFormat="1"/>
    <row r="1378" s="71" customFormat="1"/>
    <row r="1379" s="71" customFormat="1"/>
    <row r="1380" s="71" customFormat="1"/>
    <row r="1381" s="71" customFormat="1"/>
    <row r="1382" s="71" customFormat="1"/>
    <row r="1383" s="71" customFormat="1"/>
    <row r="1384" s="71" customFormat="1"/>
    <row r="1385" s="71" customFormat="1"/>
    <row r="1386" s="71" customFormat="1"/>
    <row r="1387" s="71" customFormat="1"/>
    <row r="1388" s="71" customFormat="1"/>
    <row r="1389" s="71" customFormat="1"/>
    <row r="1390" s="71" customFormat="1"/>
    <row r="1391" s="71" customFormat="1"/>
    <row r="1392" s="71" customFormat="1"/>
    <row r="1393" s="71" customFormat="1"/>
    <row r="1394" s="71" customFormat="1"/>
    <row r="1395" s="71" customFormat="1"/>
    <row r="1396" s="71" customFormat="1"/>
    <row r="1397" s="71" customFormat="1"/>
    <row r="1398" s="71" customFormat="1"/>
    <row r="1399" s="71" customFormat="1"/>
    <row r="1400" s="71" customFormat="1"/>
    <row r="1401" s="71" customFormat="1"/>
    <row r="1402" s="71" customFormat="1"/>
    <row r="1403" s="71" customFormat="1"/>
    <row r="1404" s="71" customFormat="1"/>
    <row r="1405" s="71" customFormat="1"/>
    <row r="1406" s="71" customFormat="1"/>
    <row r="1407" s="71" customFormat="1"/>
    <row r="1408" s="71" customFormat="1"/>
    <row r="1409" s="71" customFormat="1"/>
    <row r="1410" s="71" customFormat="1"/>
    <row r="1411" s="71" customFormat="1"/>
    <row r="1412" s="71" customFormat="1"/>
    <row r="1413" s="71" customFormat="1"/>
    <row r="1414" s="71" customFormat="1"/>
    <row r="1415" s="71" customFormat="1"/>
    <row r="1416" s="71" customFormat="1"/>
    <row r="1417" s="71" customFormat="1"/>
    <row r="1418" s="71" customFormat="1"/>
    <row r="1419" s="71" customFormat="1"/>
    <row r="1420" s="71" customFormat="1"/>
    <row r="1421" s="71" customFormat="1"/>
    <row r="1422" s="71" customFormat="1"/>
    <row r="1423" s="71" customFormat="1"/>
    <row r="1424" s="71" customFormat="1"/>
    <row r="1425" s="71" customFormat="1"/>
    <row r="1426" s="71" customFormat="1"/>
    <row r="1427" s="71" customFormat="1"/>
    <row r="1428" s="71" customFormat="1"/>
    <row r="1429" s="71" customFormat="1"/>
    <row r="1430" s="71" customFormat="1"/>
    <row r="1431" s="71" customFormat="1"/>
    <row r="1432" s="71" customFormat="1"/>
    <row r="1433" s="71" customFormat="1"/>
    <row r="1434" s="71" customFormat="1"/>
    <row r="1435" s="71" customFormat="1"/>
    <row r="1436" s="71" customFormat="1"/>
    <row r="1437" s="71" customFormat="1"/>
    <row r="1438" s="71" customFormat="1"/>
    <row r="1439" s="71" customFormat="1"/>
    <row r="1440" s="71" customFormat="1"/>
    <row r="1441" s="71" customFormat="1"/>
    <row r="1442" s="71" customFormat="1"/>
    <row r="1443" s="71" customFormat="1"/>
    <row r="1444" s="71" customFormat="1"/>
    <row r="1445" s="71" customFormat="1"/>
    <row r="1446" s="71" customFormat="1"/>
    <row r="1447" s="71" customFormat="1"/>
    <row r="1448" s="71" customFormat="1"/>
    <row r="1449" s="71" customFormat="1"/>
    <row r="1450" s="71" customFormat="1"/>
    <row r="1451" s="71" customFormat="1"/>
    <row r="1452" s="71" customFormat="1"/>
    <row r="1453" s="71" customFormat="1"/>
    <row r="1454" s="71" customFormat="1"/>
    <row r="1455" s="71" customFormat="1"/>
    <row r="1456" s="71" customFormat="1"/>
    <row r="1457" s="71" customFormat="1"/>
    <row r="1458" s="71" customFormat="1"/>
    <row r="1459" s="71" customFormat="1"/>
    <row r="1460" s="71" customFormat="1"/>
    <row r="1461" s="71" customFormat="1"/>
    <row r="1462" s="71" customFormat="1"/>
    <row r="1463" s="71" customFormat="1"/>
    <row r="1464" s="71" customFormat="1"/>
    <row r="1465" s="71" customFormat="1"/>
    <row r="1466" s="71" customFormat="1"/>
    <row r="1467" s="71" customFormat="1"/>
    <row r="1468" s="71" customFormat="1"/>
    <row r="1469" s="71" customFormat="1"/>
    <row r="1470" s="71" customFormat="1"/>
    <row r="1471" s="71" customFormat="1"/>
    <row r="1472" s="71" customFormat="1"/>
    <row r="1473" s="71" customFormat="1"/>
    <row r="1474" s="71" customFormat="1"/>
    <row r="1475" s="71" customFormat="1"/>
    <row r="1476" s="71" customFormat="1"/>
    <row r="1477" s="71" customFormat="1"/>
    <row r="1478" s="71" customFormat="1"/>
    <row r="1479" s="71" customFormat="1"/>
    <row r="1480" s="71" customFormat="1"/>
    <row r="1481" s="71" customFormat="1"/>
    <row r="1482" s="71" customFormat="1"/>
    <row r="1483" s="71" customFormat="1"/>
    <row r="1484" s="71" customFormat="1"/>
    <row r="1485" s="71" customFormat="1"/>
    <row r="1486" s="71" customFormat="1"/>
    <row r="1487" s="71" customFormat="1"/>
    <row r="1488" s="71" customFormat="1"/>
    <row r="1489" s="71" customFormat="1"/>
    <row r="1490" s="71" customFormat="1"/>
    <row r="1491" s="71" customFormat="1"/>
    <row r="1492" s="71" customFormat="1"/>
    <row r="1493" s="71" customFormat="1"/>
    <row r="1494" s="71" customFormat="1"/>
    <row r="1495" s="71" customFormat="1"/>
    <row r="1496" s="71" customFormat="1"/>
    <row r="1497" s="71" customFormat="1"/>
    <row r="1498" s="71" customFormat="1"/>
    <row r="1499" s="71" customFormat="1"/>
    <row r="1500" s="71" customFormat="1"/>
    <row r="1501" s="71" customFormat="1"/>
    <row r="1502" s="71" customFormat="1"/>
    <row r="1503" s="71" customFormat="1"/>
    <row r="1504" s="71" customFormat="1"/>
    <row r="1505" s="71" customFormat="1"/>
    <row r="1506" s="71" customFormat="1"/>
    <row r="1507" s="71" customFormat="1"/>
    <row r="1508" s="71" customFormat="1"/>
    <row r="1509" s="71" customFormat="1"/>
    <row r="1510" s="71" customFormat="1"/>
    <row r="1511" s="71" customFormat="1"/>
    <row r="1512" s="71" customFormat="1"/>
    <row r="1513" s="71" customFormat="1"/>
    <row r="1514" s="71" customFormat="1"/>
    <row r="1515" s="71" customFormat="1"/>
    <row r="1516" s="71" customFormat="1"/>
    <row r="1517" s="71" customFormat="1"/>
    <row r="1518" s="71" customFormat="1"/>
    <row r="1519" s="71" customFormat="1"/>
    <row r="1520" s="71" customFormat="1"/>
    <row r="1521" s="71" customFormat="1"/>
    <row r="1522" s="71" customFormat="1"/>
    <row r="1523" s="71" customFormat="1"/>
    <row r="1524" s="71" customFormat="1"/>
    <row r="1525" s="71" customFormat="1"/>
    <row r="1526" s="71" customFormat="1"/>
    <row r="1527" s="71" customFormat="1"/>
    <row r="1528" s="71" customFormat="1"/>
    <row r="1529" s="71" customFormat="1"/>
    <row r="1530" s="71" customFormat="1"/>
    <row r="1531" s="71" customFormat="1"/>
    <row r="1532" s="71" customFormat="1"/>
    <row r="1533" s="71" customFormat="1"/>
    <row r="1534" s="71" customFormat="1"/>
    <row r="1535" s="71" customFormat="1"/>
    <row r="1536" s="71" customFormat="1"/>
    <row r="1537" s="71" customFormat="1"/>
    <row r="1538" s="71" customFormat="1"/>
    <row r="1539" s="71" customFormat="1"/>
    <row r="1540" s="71" customFormat="1"/>
    <row r="1541" s="71" customFormat="1"/>
    <row r="1542" s="71" customFormat="1"/>
    <row r="1543" s="71" customFormat="1"/>
    <row r="1544" s="71" customFormat="1"/>
    <row r="1545" s="71" customFormat="1"/>
    <row r="1546" s="71" customFormat="1"/>
    <row r="1547" s="71" customFormat="1"/>
    <row r="1548" s="71" customFormat="1"/>
    <row r="1549" s="71" customFormat="1"/>
    <row r="1550" s="71" customFormat="1"/>
    <row r="1551" s="71" customFormat="1"/>
    <row r="1552" s="71" customFormat="1"/>
    <row r="1553" s="71" customFormat="1"/>
    <row r="1554" s="71" customFormat="1"/>
    <row r="1555" s="71" customFormat="1"/>
    <row r="1556" s="71" customFormat="1"/>
    <row r="1557" s="71" customFormat="1"/>
    <row r="1558" s="71" customFormat="1"/>
    <row r="1559" s="71" customFormat="1"/>
    <row r="1560" s="71" customFormat="1"/>
    <row r="1561" s="71" customFormat="1"/>
    <row r="1562" s="71" customFormat="1"/>
    <row r="1563" s="71" customFormat="1"/>
    <row r="1564" s="71" customFormat="1"/>
    <row r="1565" s="71" customFormat="1"/>
    <row r="1566" s="71" customFormat="1"/>
    <row r="1567" s="71" customFormat="1"/>
    <row r="1568" s="71" customFormat="1"/>
    <row r="1569" s="71" customFormat="1"/>
    <row r="1570" s="71" customFormat="1"/>
    <row r="1571" s="71" customFormat="1"/>
    <row r="1572" s="71" customFormat="1"/>
    <row r="1573" s="71" customFormat="1"/>
    <row r="1574" s="71" customFormat="1"/>
    <row r="1575" s="71" customFormat="1"/>
    <row r="1576" s="71" customFormat="1"/>
    <row r="1577" s="71" customFormat="1"/>
    <row r="1578" s="71" customFormat="1"/>
    <row r="1579" s="71" customFormat="1"/>
    <row r="1580" s="71" customFormat="1"/>
    <row r="1581" s="71" customFormat="1"/>
    <row r="1582" s="71" customFormat="1"/>
    <row r="1583" s="71" customFormat="1"/>
    <row r="1584" s="71" customFormat="1"/>
    <row r="1585" s="71" customFormat="1"/>
    <row r="1586" s="71" customFormat="1"/>
    <row r="1587" s="71" customFormat="1"/>
    <row r="1588" s="71" customFormat="1"/>
    <row r="1589" s="71" customFormat="1"/>
    <row r="1590" s="71" customFormat="1"/>
    <row r="1591" s="71" customFormat="1"/>
    <row r="1592" s="71" customFormat="1"/>
    <row r="1593" s="71" customFormat="1"/>
    <row r="1594" s="71" customFormat="1"/>
    <row r="1595" s="71" customFormat="1"/>
    <row r="1596" s="71" customFormat="1"/>
    <row r="1597" s="71" customFormat="1"/>
    <row r="1598" s="71" customFormat="1"/>
    <row r="1599" s="71" customFormat="1"/>
    <row r="1600" s="71" customFormat="1"/>
    <row r="1601" s="71" customFormat="1"/>
    <row r="1602" s="71" customFormat="1"/>
    <row r="1603" s="71" customFormat="1"/>
    <row r="1604" s="71" customFormat="1"/>
    <row r="1605" s="71" customFormat="1"/>
    <row r="1606" s="71" customFormat="1"/>
    <row r="1607" s="71" customFormat="1"/>
    <row r="1608" s="71" customFormat="1"/>
    <row r="1609" s="71" customFormat="1"/>
    <row r="1610" s="71" customFormat="1"/>
    <row r="1611" s="71" customFormat="1"/>
    <row r="1612" s="71" customFormat="1"/>
    <row r="1613" s="71" customFormat="1"/>
    <row r="1614" s="71" customFormat="1"/>
    <row r="1615" s="71" customFormat="1"/>
    <row r="1616" s="71" customFormat="1"/>
    <row r="1617" s="71" customFormat="1"/>
    <row r="1618" s="71" customFormat="1"/>
    <row r="1619" s="71" customFormat="1"/>
    <row r="1620" s="71" customFormat="1"/>
    <row r="1621" s="71" customFormat="1"/>
    <row r="1622" s="71" customFormat="1"/>
    <row r="1623" s="71" customFormat="1"/>
    <row r="1624" s="71" customFormat="1"/>
    <row r="1625" s="71" customFormat="1"/>
    <row r="1626" s="71" customFormat="1"/>
    <row r="1627" s="71" customFormat="1"/>
    <row r="1628" s="71" customFormat="1"/>
    <row r="1629" s="71" customFormat="1"/>
    <row r="1630" s="71" customFormat="1"/>
    <row r="1631" s="71" customFormat="1"/>
    <row r="1632" s="71" customFormat="1"/>
    <row r="1633" s="71" customFormat="1"/>
    <row r="1634" s="71" customFormat="1"/>
    <row r="1635" s="71" customFormat="1"/>
    <row r="1636" s="71" customFormat="1"/>
    <row r="1637" s="71" customFormat="1"/>
    <row r="1638" s="71" customFormat="1"/>
    <row r="1639" s="71" customFormat="1"/>
    <row r="1640" s="71" customFormat="1"/>
    <row r="1641" s="71" customFormat="1"/>
    <row r="1642" s="71" customFormat="1"/>
    <row r="1643" s="71" customFormat="1"/>
    <row r="1644" s="71" customFormat="1"/>
    <row r="1645" s="71" customFormat="1"/>
    <row r="1646" s="71" customFormat="1"/>
    <row r="1647" s="71" customFormat="1"/>
    <row r="1648" s="71" customFormat="1"/>
    <row r="1649" s="71" customFormat="1"/>
    <row r="1650" s="71" customFormat="1"/>
    <row r="1651" s="71" customFormat="1"/>
    <row r="1652" s="71" customFormat="1"/>
    <row r="1653" s="71" customFormat="1"/>
    <row r="1654" s="71" customFormat="1"/>
    <row r="1655" s="71" customFormat="1"/>
    <row r="1656" s="71" customFormat="1"/>
    <row r="1657" s="71" customFormat="1"/>
    <row r="1658" s="71" customFormat="1"/>
    <row r="1659" s="71" customFormat="1"/>
    <row r="1660" s="71" customFormat="1"/>
    <row r="1661" s="71" customFormat="1"/>
    <row r="1662" s="71" customFormat="1"/>
    <row r="1663" s="71" customFormat="1"/>
    <row r="1664" s="71" customFormat="1"/>
    <row r="1665" spans="1:1" s="71" customFormat="1"/>
    <row r="1666" spans="1:1" s="71" customFormat="1"/>
    <row r="1667" spans="1:1" s="71" customFormat="1"/>
    <row r="1668" spans="1:1" s="71" customFormat="1"/>
    <row r="1669" spans="1:1" s="71" customFormat="1"/>
    <row r="1670" spans="1:1" s="71" customFormat="1"/>
    <row r="1671" spans="1:1" s="71" customFormat="1"/>
    <row r="1672" spans="1:1" s="71" customFormat="1"/>
    <row r="1673" spans="1:1" s="71" customFormat="1"/>
    <row r="1674" spans="1:1" s="71" customFormat="1"/>
    <row r="1675" spans="1:1" s="71" customFormat="1"/>
    <row r="1676" spans="1:1" s="71" customFormat="1"/>
    <row r="1677" spans="1:1" s="71" customFormat="1"/>
    <row r="1678" spans="1:1" s="71" customFormat="1"/>
    <row r="1679" spans="1:1">
      <c r="A1679" s="71"/>
    </row>
    <row r="1680" spans="1:1">
      <c r="A1680" s="71"/>
    </row>
    <row r="1681" spans="1:1">
      <c r="A1681" s="71"/>
    </row>
    <row r="1682" spans="1:1">
      <c r="A1682" s="71"/>
    </row>
    <row r="1683" spans="1:1">
      <c r="A1683" s="71"/>
    </row>
    <row r="1684" spans="1:1">
      <c r="A1684" s="71"/>
    </row>
    <row r="1685" spans="1:1">
      <c r="A1685" s="71"/>
    </row>
    <row r="1686" spans="1:1">
      <c r="A1686" s="71"/>
    </row>
    <row r="1687" spans="1:1">
      <c r="A1687" s="71"/>
    </row>
    <row r="1688" spans="1:1">
      <c r="A1688" s="71"/>
    </row>
    <row r="1689" spans="1:1">
      <c r="A1689" s="71"/>
    </row>
    <row r="1690" spans="1:1">
      <c r="A1690" s="71"/>
    </row>
    <row r="1691" spans="1:1">
      <c r="A1691" s="71"/>
    </row>
    <row r="1692" spans="1:1">
      <c r="A1692" s="71"/>
    </row>
    <row r="1693" spans="1:1">
      <c r="A1693" s="71"/>
    </row>
    <row r="1694" spans="1:1">
      <c r="A1694" s="71"/>
    </row>
    <row r="1695" spans="1:1">
      <c r="A1695" s="71"/>
    </row>
    <row r="1696" spans="1:1">
      <c r="A1696" s="71"/>
    </row>
    <row r="1697" spans="1:1">
      <c r="A1697" s="71"/>
    </row>
    <row r="1698" spans="1:1">
      <c r="A1698" s="71"/>
    </row>
    <row r="1699" spans="1:1">
      <c r="A1699" s="71"/>
    </row>
    <row r="1700" spans="1:1">
      <c r="A1700" s="71"/>
    </row>
    <row r="1701" spans="1:1">
      <c r="A1701" s="71"/>
    </row>
    <row r="1702" spans="1:1">
      <c r="A1702" s="71"/>
    </row>
    <row r="1703" spans="1:1">
      <c r="A1703" s="71"/>
    </row>
    <row r="1704" spans="1:1">
      <c r="A1704" s="71"/>
    </row>
    <row r="1705" spans="1:1">
      <c r="A1705" s="71"/>
    </row>
    <row r="1706" spans="1:1">
      <c r="A1706" s="71"/>
    </row>
    <row r="1707" spans="1:1">
      <c r="A1707" s="71"/>
    </row>
    <row r="1708" spans="1:1">
      <c r="A1708" s="71"/>
    </row>
    <row r="1709" spans="1:1">
      <c r="A1709" s="71"/>
    </row>
    <row r="1710" spans="1:1">
      <c r="A1710" s="71"/>
    </row>
    <row r="1711" spans="1:1">
      <c r="A1711" s="71"/>
    </row>
    <row r="1712" spans="1:1">
      <c r="A1712" s="71"/>
    </row>
    <row r="1713" spans="1:1">
      <c r="A1713" s="71"/>
    </row>
    <row r="1714" spans="1:1">
      <c r="A1714" s="71"/>
    </row>
    <row r="1715" spans="1:1">
      <c r="A1715" s="71"/>
    </row>
    <row r="1716" spans="1:1">
      <c r="A1716" s="71"/>
    </row>
    <row r="1717" spans="1:1">
      <c r="A1717" s="71"/>
    </row>
    <row r="1718" spans="1:1">
      <c r="A1718" s="71"/>
    </row>
    <row r="1719" spans="1:1">
      <c r="A1719" s="71"/>
    </row>
    <row r="1720" spans="1:1">
      <c r="A1720" s="71"/>
    </row>
    <row r="1721" spans="1:1">
      <c r="A1721" s="71"/>
    </row>
    <row r="1722" spans="1:1">
      <c r="A1722" s="71"/>
    </row>
    <row r="1723" spans="1:1">
      <c r="A1723" s="71"/>
    </row>
    <row r="1724" spans="1:1">
      <c r="A1724" s="71"/>
    </row>
    <row r="1725" spans="1:1">
      <c r="A1725" s="71"/>
    </row>
    <row r="1726" spans="1:1">
      <c r="A1726" s="71"/>
    </row>
    <row r="1727" spans="1:1">
      <c r="A1727" s="71"/>
    </row>
    <row r="1728" spans="1:1">
      <c r="A1728" s="71"/>
    </row>
    <row r="1729" spans="1:1">
      <c r="A1729" s="71"/>
    </row>
    <row r="1730" spans="1:1">
      <c r="A1730" s="71"/>
    </row>
    <row r="1731" spans="1:1">
      <c r="A1731" s="71"/>
    </row>
    <row r="1732" spans="1:1">
      <c r="A1732" s="71"/>
    </row>
    <row r="1733" spans="1:1">
      <c r="A1733" s="71"/>
    </row>
    <row r="1734" spans="1:1">
      <c r="A1734" s="71"/>
    </row>
    <row r="1735" spans="1:1">
      <c r="A1735" s="71"/>
    </row>
    <row r="1736" spans="1:1">
      <c r="A1736" s="71"/>
    </row>
    <row r="1737" spans="1:1">
      <c r="A1737" s="71"/>
    </row>
    <row r="1738" spans="1:1">
      <c r="A1738" s="71"/>
    </row>
    <row r="1739" spans="1:1">
      <c r="A1739" s="71"/>
    </row>
    <row r="1740" spans="1:1">
      <c r="A1740" s="71"/>
    </row>
    <row r="1741" spans="1:1">
      <c r="A1741" s="71"/>
    </row>
    <row r="1742" spans="1:1">
      <c r="A1742" s="71"/>
    </row>
    <row r="1743" spans="1:1">
      <c r="A1743" s="71"/>
    </row>
    <row r="1744" spans="1:1">
      <c r="A1744" s="71"/>
    </row>
    <row r="1745" spans="1:1">
      <c r="A1745" s="71"/>
    </row>
    <row r="1746" spans="1:1">
      <c r="A1746" s="71"/>
    </row>
    <row r="1747" spans="1:1">
      <c r="A1747" s="71"/>
    </row>
    <row r="1748" spans="1:1">
      <c r="A1748" s="71"/>
    </row>
    <row r="1749" spans="1:1">
      <c r="A1749" s="71"/>
    </row>
    <row r="1750" spans="1:1">
      <c r="A1750" s="71"/>
    </row>
    <row r="1751" spans="1:1">
      <c r="A1751" s="71"/>
    </row>
    <row r="1752" spans="1:1">
      <c r="A1752" s="71"/>
    </row>
    <row r="1753" spans="1:1">
      <c r="A1753" s="71"/>
    </row>
    <row r="1754" spans="1:1">
      <c r="A1754" s="71"/>
    </row>
    <row r="1755" spans="1:1">
      <c r="A1755" s="71"/>
    </row>
    <row r="1756" spans="1:1">
      <c r="A1756" s="71"/>
    </row>
    <row r="1757" spans="1:1">
      <c r="A1757" s="71"/>
    </row>
    <row r="1758" spans="1:1">
      <c r="A1758" s="71"/>
    </row>
    <row r="1759" spans="1:1">
      <c r="A1759" s="71"/>
    </row>
    <row r="1760" spans="1:1">
      <c r="A1760" s="71"/>
    </row>
    <row r="1761" spans="1:1">
      <c r="A1761" s="71"/>
    </row>
    <row r="1762" spans="1:1">
      <c r="A1762" s="71"/>
    </row>
    <row r="1763" spans="1:1">
      <c r="A1763" s="71"/>
    </row>
    <row r="1764" spans="1:1">
      <c r="A1764" s="71"/>
    </row>
    <row r="1765" spans="1:1">
      <c r="A1765" s="71"/>
    </row>
    <row r="1766" spans="1:1">
      <c r="A1766" s="71"/>
    </row>
    <row r="1767" spans="1:1">
      <c r="A1767" s="71"/>
    </row>
    <row r="1768" spans="1:1">
      <c r="A1768" s="71"/>
    </row>
    <row r="1769" spans="1:1">
      <c r="A1769" s="71"/>
    </row>
    <row r="1770" spans="1:1">
      <c r="A1770" s="71"/>
    </row>
    <row r="1771" spans="1:1">
      <c r="A1771" s="71"/>
    </row>
    <row r="1772" spans="1:1">
      <c r="A1772" s="71"/>
    </row>
    <row r="1773" spans="1:1">
      <c r="A1773" s="71"/>
    </row>
    <row r="1774" spans="1:1">
      <c r="A1774" s="71"/>
    </row>
    <row r="1775" spans="1:1">
      <c r="A1775" s="71"/>
    </row>
    <row r="1776" spans="1:1">
      <c r="A1776" s="71"/>
    </row>
    <row r="1777" spans="1:1">
      <c r="A1777" s="71"/>
    </row>
    <row r="1778" spans="1:1">
      <c r="A1778" s="71"/>
    </row>
    <row r="1779" spans="1:1">
      <c r="A1779" s="71"/>
    </row>
    <row r="1780" spans="1:1">
      <c r="A1780" s="71"/>
    </row>
    <row r="1781" spans="1:1">
      <c r="A1781" s="71"/>
    </row>
    <row r="1782" spans="1:1">
      <c r="A1782" s="71"/>
    </row>
    <row r="1783" spans="1:1">
      <c r="A1783" s="71"/>
    </row>
    <row r="1784" spans="1:1">
      <c r="A1784" s="71"/>
    </row>
    <row r="1785" spans="1:1">
      <c r="A1785" s="71"/>
    </row>
    <row r="1786" spans="1:1">
      <c r="A1786" s="71"/>
    </row>
    <row r="1787" spans="1:1">
      <c r="A1787" s="71"/>
    </row>
    <row r="1788" spans="1:1">
      <c r="A1788" s="71"/>
    </row>
    <row r="1789" spans="1:1">
      <c r="A1789" s="71"/>
    </row>
    <row r="1790" spans="1:1">
      <c r="A1790" s="71"/>
    </row>
    <row r="1791" spans="1:1">
      <c r="A1791" s="71"/>
    </row>
    <row r="1792" spans="1:1">
      <c r="A1792" s="71"/>
    </row>
    <row r="1793" spans="1:1">
      <c r="A1793" s="71"/>
    </row>
    <row r="1794" spans="1:1">
      <c r="A1794" s="71"/>
    </row>
    <row r="1795" spans="1:1">
      <c r="A1795" s="71"/>
    </row>
    <row r="1796" spans="1:1">
      <c r="A1796" s="71"/>
    </row>
    <row r="1797" spans="1:1">
      <c r="A1797" s="71"/>
    </row>
    <row r="1798" spans="1:1">
      <c r="A1798" s="71"/>
    </row>
    <row r="1799" spans="1:1">
      <c r="A1799" s="71"/>
    </row>
    <row r="1800" spans="1:1">
      <c r="A1800" s="71"/>
    </row>
    <row r="1801" spans="1:1">
      <c r="A1801" s="71"/>
    </row>
    <row r="1802" spans="1:1">
      <c r="A1802" s="71"/>
    </row>
    <row r="1803" spans="1:1">
      <c r="A1803" s="71"/>
    </row>
    <row r="1804" spans="1:1">
      <c r="A1804" s="71"/>
    </row>
    <row r="1805" spans="1:1">
      <c r="A1805" s="71"/>
    </row>
    <row r="1806" spans="1:1">
      <c r="A1806" s="71"/>
    </row>
    <row r="1807" spans="1:1">
      <c r="A1807" s="71"/>
    </row>
    <row r="1808" spans="1:1">
      <c r="A1808" s="71"/>
    </row>
    <row r="1809" spans="1:1">
      <c r="A1809" s="71"/>
    </row>
    <row r="1810" spans="1:1">
      <c r="A1810" s="71"/>
    </row>
    <row r="1811" spans="1:1">
      <c r="A1811" s="71"/>
    </row>
    <row r="1812" spans="1:1">
      <c r="A1812" s="71"/>
    </row>
    <row r="1813" spans="1:1">
      <c r="A1813" s="71"/>
    </row>
    <row r="1814" spans="1:1">
      <c r="A1814" s="71"/>
    </row>
    <row r="1815" spans="1:1">
      <c r="A1815" s="71"/>
    </row>
    <row r="1816" spans="1:1">
      <c r="A1816" s="71"/>
    </row>
    <row r="1817" spans="1:1">
      <c r="A1817" s="71"/>
    </row>
    <row r="1818" spans="1:1">
      <c r="A1818" s="71"/>
    </row>
    <row r="1819" spans="1:1">
      <c r="A1819" s="71"/>
    </row>
    <row r="1820" spans="1:1">
      <c r="A1820" s="71"/>
    </row>
    <row r="1821" spans="1:1">
      <c r="A1821" s="71"/>
    </row>
    <row r="1822" spans="1:1">
      <c r="A1822" s="71"/>
    </row>
    <row r="1823" spans="1:1">
      <c r="A1823" s="71"/>
    </row>
    <row r="1824" spans="1:1">
      <c r="A1824" s="71"/>
    </row>
    <row r="1825" spans="1:1">
      <c r="A1825" s="71"/>
    </row>
    <row r="1826" spans="1:1">
      <c r="A1826" s="71"/>
    </row>
    <row r="1827" spans="1:1">
      <c r="A1827" s="71"/>
    </row>
    <row r="1828" spans="1:1">
      <c r="A1828" s="71"/>
    </row>
    <row r="1829" spans="1:1">
      <c r="A1829" s="71"/>
    </row>
    <row r="1830" spans="1:1">
      <c r="A1830" s="71"/>
    </row>
    <row r="1831" spans="1:1">
      <c r="A1831" s="71"/>
    </row>
    <row r="1832" spans="1:1">
      <c r="A1832" s="71"/>
    </row>
    <row r="1833" spans="1:1">
      <c r="A1833" s="71"/>
    </row>
    <row r="1834" spans="1:1">
      <c r="A1834" s="71"/>
    </row>
    <row r="1835" spans="1:1">
      <c r="A1835" s="71"/>
    </row>
    <row r="1836" spans="1:1">
      <c r="A1836" s="71"/>
    </row>
    <row r="1837" spans="1:1">
      <c r="A1837" s="71"/>
    </row>
    <row r="1838" spans="1:1">
      <c r="A1838" s="71"/>
    </row>
    <row r="1839" spans="1:1">
      <c r="A1839" s="71"/>
    </row>
    <row r="1840" spans="1:1">
      <c r="A1840" s="71"/>
    </row>
    <row r="1841" spans="1:1">
      <c r="A1841" s="71"/>
    </row>
    <row r="1842" spans="1:1">
      <c r="A1842" s="71"/>
    </row>
    <row r="1843" spans="1:1">
      <c r="A1843" s="71"/>
    </row>
    <row r="1844" spans="1:1">
      <c r="A1844" s="71"/>
    </row>
    <row r="1845" spans="1:1">
      <c r="A1845" s="71"/>
    </row>
    <row r="1846" spans="1:1">
      <c r="A1846" s="71"/>
    </row>
    <row r="1847" spans="1:1">
      <c r="A1847" s="71"/>
    </row>
    <row r="1848" spans="1:1">
      <c r="A1848" s="71"/>
    </row>
    <row r="1849" spans="1:1">
      <c r="A1849" s="71"/>
    </row>
    <row r="1850" spans="1:1">
      <c r="A1850" s="71"/>
    </row>
    <row r="1851" spans="1:1">
      <c r="A1851" s="71"/>
    </row>
    <row r="1852" spans="1:1">
      <c r="A1852" s="71"/>
    </row>
    <row r="1853" spans="1:1">
      <c r="A1853" s="71"/>
    </row>
    <row r="1854" spans="1:1">
      <c r="A1854" s="71"/>
    </row>
    <row r="1855" spans="1:1">
      <c r="A1855" s="71"/>
    </row>
    <row r="1856" spans="1:1">
      <c r="A1856" s="71"/>
    </row>
    <row r="1857" spans="1:1">
      <c r="A1857" s="71"/>
    </row>
    <row r="1858" spans="1:1">
      <c r="A1858" s="71"/>
    </row>
    <row r="1859" spans="1:1">
      <c r="A1859" s="71"/>
    </row>
    <row r="1860" spans="1:1">
      <c r="A1860" s="71"/>
    </row>
    <row r="1861" spans="1:1">
      <c r="A1861" s="71"/>
    </row>
    <row r="1862" spans="1:1">
      <c r="A1862" s="71"/>
    </row>
    <row r="1863" spans="1:1">
      <c r="A1863" s="71"/>
    </row>
    <row r="1864" spans="1:1">
      <c r="A1864" s="71"/>
    </row>
    <row r="1865" spans="1:1">
      <c r="A1865" s="71"/>
    </row>
    <row r="1866" spans="1:1">
      <c r="A1866" s="71"/>
    </row>
    <row r="1867" spans="1:1">
      <c r="A1867" s="71"/>
    </row>
    <row r="1868" spans="1:1">
      <c r="A1868" s="71"/>
    </row>
    <row r="1869" spans="1:1">
      <c r="A1869" s="71"/>
    </row>
    <row r="1870" spans="1:1">
      <c r="A1870" s="71"/>
    </row>
    <row r="1871" spans="1:1">
      <c r="A1871" s="71"/>
    </row>
    <row r="1872" spans="1:1">
      <c r="A1872" s="71"/>
    </row>
    <row r="1873" spans="1:1">
      <c r="A1873" s="71"/>
    </row>
    <row r="1874" spans="1:1">
      <c r="A1874" s="71"/>
    </row>
    <row r="1875" spans="1:1">
      <c r="A1875" s="71"/>
    </row>
    <row r="1876" spans="1:1">
      <c r="A1876" s="71"/>
    </row>
    <row r="1877" spans="1:1">
      <c r="A1877" s="71"/>
    </row>
    <row r="1878" spans="1:1">
      <c r="A1878" s="71"/>
    </row>
    <row r="1879" spans="1:1">
      <c r="A1879" s="71"/>
    </row>
    <row r="1880" spans="1:1">
      <c r="A1880" s="71"/>
    </row>
    <row r="1881" spans="1:1">
      <c r="A1881" s="71"/>
    </row>
    <row r="1882" spans="1:1">
      <c r="A1882" s="71"/>
    </row>
    <row r="1883" spans="1:1">
      <c r="A1883" s="71"/>
    </row>
    <row r="1884" spans="1:1">
      <c r="A1884" s="71"/>
    </row>
    <row r="1885" spans="1:1">
      <c r="A1885" s="71"/>
    </row>
    <row r="1886" spans="1:1">
      <c r="A1886" s="71"/>
    </row>
    <row r="1887" spans="1:1">
      <c r="A1887" s="71"/>
    </row>
    <row r="1888" spans="1:1">
      <c r="A1888" s="71"/>
    </row>
    <row r="1889" spans="1:1">
      <c r="A1889" s="71"/>
    </row>
    <row r="1890" spans="1:1">
      <c r="A1890" s="71"/>
    </row>
    <row r="1891" spans="1:1">
      <c r="A1891" s="71"/>
    </row>
    <row r="1892" spans="1:1">
      <c r="A1892" s="71"/>
    </row>
    <row r="1893" spans="1:1">
      <c r="A1893" s="71"/>
    </row>
    <row r="1894" spans="1:1">
      <c r="A1894" s="71"/>
    </row>
    <row r="1895" spans="1:1">
      <c r="A1895" s="71"/>
    </row>
    <row r="1896" spans="1:1">
      <c r="A1896" s="71"/>
    </row>
    <row r="1897" spans="1:1">
      <c r="A1897" s="71"/>
    </row>
    <row r="1898" spans="1:1">
      <c r="A1898" s="71"/>
    </row>
    <row r="1899" spans="1:1">
      <c r="A1899" s="71"/>
    </row>
    <row r="1900" spans="1:1">
      <c r="A1900" s="71"/>
    </row>
    <row r="1901" spans="1:1">
      <c r="A1901" s="71"/>
    </row>
    <row r="1902" spans="1:1">
      <c r="A1902" s="71"/>
    </row>
    <row r="1903" spans="1:1">
      <c r="A1903" s="71"/>
    </row>
    <row r="1904" spans="1:1">
      <c r="A1904" s="71"/>
    </row>
    <row r="1905" spans="1:1">
      <c r="A1905" s="71"/>
    </row>
    <row r="1906" spans="1:1">
      <c r="A1906" s="71"/>
    </row>
    <row r="1907" spans="1:1">
      <c r="A1907" s="71"/>
    </row>
    <row r="1908" spans="1:1">
      <c r="A1908" s="71"/>
    </row>
    <row r="1909" spans="1:1">
      <c r="A1909" s="71"/>
    </row>
    <row r="1910" spans="1:1">
      <c r="A1910" s="71"/>
    </row>
    <row r="1911" spans="1:1">
      <c r="A1911" s="71"/>
    </row>
    <row r="1912" spans="1:1">
      <c r="A1912" s="71"/>
    </row>
    <row r="1913" spans="1:1">
      <c r="A1913" s="71"/>
    </row>
    <row r="1914" spans="1:1">
      <c r="A1914" s="71"/>
    </row>
    <row r="1915" spans="1:1">
      <c r="A1915" s="71"/>
    </row>
    <row r="1916" spans="1:1">
      <c r="A1916" s="71"/>
    </row>
    <row r="1917" spans="1:1">
      <c r="A1917" s="71"/>
    </row>
    <row r="1918" spans="1:1">
      <c r="A1918" s="71"/>
    </row>
    <row r="1919" spans="1:1">
      <c r="A1919" s="71"/>
    </row>
    <row r="1920" spans="1:1">
      <c r="A1920" s="71"/>
    </row>
    <row r="1921" spans="1:1">
      <c r="A1921" s="71"/>
    </row>
    <row r="1922" spans="1:1">
      <c r="A1922" s="71"/>
    </row>
    <row r="1923" spans="1:1">
      <c r="A1923" s="71"/>
    </row>
    <row r="1924" spans="1:1">
      <c r="A1924" s="71"/>
    </row>
    <row r="1925" spans="1:1">
      <c r="A1925" s="71"/>
    </row>
    <row r="1926" spans="1:1">
      <c r="A1926" s="71"/>
    </row>
    <row r="1927" spans="1:1">
      <c r="A1927" s="71"/>
    </row>
    <row r="1928" spans="1:1">
      <c r="A1928" s="71"/>
    </row>
    <row r="1929" spans="1:1">
      <c r="A1929" s="71"/>
    </row>
    <row r="1930" spans="1:1">
      <c r="A1930" s="71"/>
    </row>
    <row r="1931" spans="1:1">
      <c r="A1931" s="71"/>
    </row>
    <row r="1932" spans="1:1">
      <c r="A1932" s="71"/>
    </row>
    <row r="1933" spans="1:1">
      <c r="A1933" s="71"/>
    </row>
    <row r="1934" spans="1:1">
      <c r="A1934" s="71"/>
    </row>
    <row r="1935" spans="1:1">
      <c r="A1935" s="71"/>
    </row>
    <row r="1936" spans="1:1">
      <c r="A1936" s="71"/>
    </row>
    <row r="1937" spans="1:1">
      <c r="A1937" s="71"/>
    </row>
    <row r="1938" spans="1:1">
      <c r="A1938" s="71"/>
    </row>
    <row r="1939" spans="1:1">
      <c r="A1939" s="71"/>
    </row>
    <row r="1940" spans="1:1">
      <c r="A1940" s="71"/>
    </row>
    <row r="1941" spans="1:1">
      <c r="A1941" s="71"/>
    </row>
    <row r="1942" spans="1:1">
      <c r="A1942" s="71"/>
    </row>
    <row r="1943" spans="1:1">
      <c r="A1943" s="71"/>
    </row>
    <row r="1944" spans="1:1">
      <c r="A1944" s="71"/>
    </row>
    <row r="1945" spans="1:1">
      <c r="A1945" s="71"/>
    </row>
    <row r="1946" spans="1:1">
      <c r="A1946" s="71"/>
    </row>
    <row r="1947" spans="1:1">
      <c r="A1947" s="71"/>
    </row>
    <row r="1948" spans="1:1">
      <c r="A1948" s="71"/>
    </row>
    <row r="1949" spans="1:1">
      <c r="A1949" s="71"/>
    </row>
    <row r="1950" spans="1:1">
      <c r="A1950" s="71"/>
    </row>
    <row r="1951" spans="1:1">
      <c r="A1951" s="71"/>
    </row>
    <row r="1952" spans="1:1">
      <c r="A1952" s="71"/>
    </row>
    <row r="1953" spans="1:1">
      <c r="A1953" s="71"/>
    </row>
    <row r="1954" spans="1:1">
      <c r="A1954" s="71"/>
    </row>
    <row r="1955" spans="1:1">
      <c r="A1955" s="71"/>
    </row>
    <row r="1956" spans="1:1">
      <c r="A1956" s="71"/>
    </row>
    <row r="1957" spans="1:1">
      <c r="A1957" s="71"/>
    </row>
    <row r="1958" spans="1:1">
      <c r="A1958" s="71"/>
    </row>
    <row r="1959" spans="1:1">
      <c r="A1959" s="71"/>
    </row>
    <row r="1960" spans="1:1">
      <c r="A1960" s="71"/>
    </row>
    <row r="1961" spans="1:1">
      <c r="A1961" s="71"/>
    </row>
    <row r="1962" spans="1:1">
      <c r="A1962" s="71"/>
    </row>
    <row r="1963" spans="1:1">
      <c r="A1963" s="71"/>
    </row>
    <row r="1964" spans="1:1">
      <c r="A1964" s="71"/>
    </row>
    <row r="1965" spans="1:1">
      <c r="A1965" s="71"/>
    </row>
    <row r="1966" spans="1:1">
      <c r="A1966" s="71"/>
    </row>
    <row r="1967" spans="1:1">
      <c r="A1967" s="71"/>
    </row>
    <row r="1968" spans="1:1">
      <c r="A1968" s="71"/>
    </row>
    <row r="1969" spans="1:1">
      <c r="A1969" s="71"/>
    </row>
    <row r="1970" spans="1:1">
      <c r="A1970" s="71"/>
    </row>
    <row r="1971" spans="1:1">
      <c r="A1971" s="71"/>
    </row>
    <row r="1972" spans="1:1">
      <c r="A1972" s="71"/>
    </row>
    <row r="1973" spans="1:1">
      <c r="A1973" s="71"/>
    </row>
    <row r="1974" spans="1:1">
      <c r="A1974" s="71"/>
    </row>
    <row r="1975" spans="1:1">
      <c r="A1975" s="71"/>
    </row>
    <row r="1976" spans="1:1">
      <c r="A1976" s="71"/>
    </row>
    <row r="1977" spans="1:1">
      <c r="A1977" s="71"/>
    </row>
    <row r="1978" spans="1:1">
      <c r="A1978" s="71"/>
    </row>
    <row r="1979" spans="1:1">
      <c r="A1979" s="71"/>
    </row>
    <row r="1980" spans="1:1">
      <c r="A1980" s="71"/>
    </row>
    <row r="1981" spans="1:1">
      <c r="A1981" s="71"/>
    </row>
    <row r="1982" spans="1:1">
      <c r="A1982" s="71"/>
    </row>
    <row r="1983" spans="1:1">
      <c r="A1983" s="71"/>
    </row>
    <row r="1984" spans="1:1">
      <c r="A1984" s="71"/>
    </row>
    <row r="1985" spans="1:1">
      <c r="A1985" s="71"/>
    </row>
    <row r="1986" spans="1:1">
      <c r="A1986" s="71"/>
    </row>
    <row r="1987" spans="1:1">
      <c r="A1987" s="71"/>
    </row>
    <row r="1988" spans="1:1">
      <c r="A1988" s="71"/>
    </row>
    <row r="1989" spans="1:1">
      <c r="A1989" s="71"/>
    </row>
    <row r="1990" spans="1:1">
      <c r="A1990" s="71"/>
    </row>
    <row r="1991" spans="1:1">
      <c r="A1991" s="71"/>
    </row>
    <row r="1992" spans="1:1">
      <c r="A1992" s="71"/>
    </row>
    <row r="1993" spans="1:1">
      <c r="A1993" s="71"/>
    </row>
    <row r="1994" spans="1:1">
      <c r="A1994" s="71"/>
    </row>
    <row r="1995" spans="1:1">
      <c r="A1995" s="71"/>
    </row>
    <row r="1996" spans="1:1">
      <c r="A1996" s="71"/>
    </row>
    <row r="1997" spans="1:1">
      <c r="A1997" s="71"/>
    </row>
    <row r="1998" spans="1:1">
      <c r="A1998" s="71"/>
    </row>
    <row r="1999" spans="1:1">
      <c r="A1999" s="71"/>
    </row>
    <row r="2000" spans="1:1">
      <c r="A2000" s="71"/>
    </row>
    <row r="2001" spans="1:1">
      <c r="A2001" s="71"/>
    </row>
    <row r="2002" spans="1:1">
      <c r="A2002" s="71"/>
    </row>
    <row r="2003" spans="1:1">
      <c r="A2003" s="71"/>
    </row>
    <row r="2004" spans="1:1">
      <c r="A2004" s="71"/>
    </row>
    <row r="2005" spans="1:1">
      <c r="A2005" s="71"/>
    </row>
    <row r="2006" spans="1:1">
      <c r="A2006" s="71"/>
    </row>
    <row r="2007" spans="1:1">
      <c r="A2007" s="71"/>
    </row>
    <row r="2008" spans="1:1">
      <c r="A2008" s="71"/>
    </row>
    <row r="2009" spans="1:1">
      <c r="A2009" s="71"/>
    </row>
    <row r="2010" spans="1:1">
      <c r="A2010" s="71"/>
    </row>
    <row r="2011" spans="1:1">
      <c r="A2011" s="71"/>
    </row>
    <row r="2012" spans="1:1">
      <c r="A2012" s="71"/>
    </row>
    <row r="2013" spans="1:1">
      <c r="A2013" s="71"/>
    </row>
    <row r="2014" spans="1:1">
      <c r="A2014" s="71"/>
    </row>
    <row r="2015" spans="1:1">
      <c r="A2015" s="71"/>
    </row>
    <row r="2016" spans="1:1">
      <c r="A2016" s="71"/>
    </row>
    <row r="2017" spans="1:1">
      <c r="A2017" s="71"/>
    </row>
    <row r="2018" spans="1:1">
      <c r="A2018" s="71"/>
    </row>
    <row r="2019" spans="1:1">
      <c r="A2019" s="71"/>
    </row>
    <row r="2020" spans="1:1">
      <c r="A2020" s="71"/>
    </row>
    <row r="2021" spans="1:1">
      <c r="A2021" s="71"/>
    </row>
    <row r="2022" spans="1:1">
      <c r="A2022" s="71"/>
    </row>
    <row r="2023" spans="1:1">
      <c r="A2023" s="71"/>
    </row>
    <row r="2024" spans="1:1">
      <c r="A2024" s="71"/>
    </row>
    <row r="2025" spans="1:1">
      <c r="A2025" s="71"/>
    </row>
    <row r="2026" spans="1:1">
      <c r="A2026" s="71"/>
    </row>
    <row r="2027" spans="1:1">
      <c r="A2027" s="71"/>
    </row>
    <row r="2028" spans="1:1">
      <c r="A2028" s="71"/>
    </row>
    <row r="2029" spans="1:1">
      <c r="A2029" s="71"/>
    </row>
    <row r="2030" spans="1:1">
      <c r="A2030" s="71"/>
    </row>
    <row r="2031" spans="1:1">
      <c r="A2031" s="71"/>
    </row>
    <row r="2032" spans="1:1">
      <c r="A2032" s="71"/>
    </row>
    <row r="2033" spans="1:1">
      <c r="A2033" s="71"/>
    </row>
    <row r="2034" spans="1:1">
      <c r="A2034" s="71"/>
    </row>
    <row r="2035" spans="1:1">
      <c r="A2035" s="71"/>
    </row>
    <row r="2036" spans="1:1">
      <c r="A2036" s="71"/>
    </row>
    <row r="2037" spans="1:1">
      <c r="A2037" s="71"/>
    </row>
    <row r="2038" spans="1:1">
      <c r="A2038" s="71"/>
    </row>
    <row r="2039" spans="1:1">
      <c r="A2039" s="71"/>
    </row>
    <row r="2040" spans="1:1">
      <c r="A2040" s="71"/>
    </row>
    <row r="2041" spans="1:1">
      <c r="A2041" s="71"/>
    </row>
    <row r="2042" spans="1:1">
      <c r="A2042" s="71"/>
    </row>
    <row r="2043" spans="1:1">
      <c r="A2043" s="71"/>
    </row>
    <row r="2044" spans="1:1">
      <c r="A2044" s="71"/>
    </row>
    <row r="2045" spans="1:1">
      <c r="A2045" s="71"/>
    </row>
    <row r="2046" spans="1:1">
      <c r="A2046" s="71"/>
    </row>
    <row r="2047" spans="1:1">
      <c r="A2047" s="71"/>
    </row>
    <row r="2048" spans="1:1">
      <c r="A2048" s="71"/>
    </row>
    <row r="2049" spans="1:1">
      <c r="A2049" s="71"/>
    </row>
    <row r="2050" spans="1:1">
      <c r="A2050" s="71"/>
    </row>
    <row r="2051" spans="1:1">
      <c r="A2051" s="71"/>
    </row>
    <row r="2052" spans="1:1">
      <c r="A2052" s="71"/>
    </row>
    <row r="2053" spans="1:1">
      <c r="A2053" s="71"/>
    </row>
    <row r="2054" spans="1:1">
      <c r="A2054" s="71"/>
    </row>
    <row r="2055" spans="1:1">
      <c r="A2055" s="71"/>
    </row>
    <row r="2056" spans="1:1">
      <c r="A2056" s="71"/>
    </row>
    <row r="2057" spans="1:1">
      <c r="A2057" s="71"/>
    </row>
    <row r="2058" spans="1:1">
      <c r="A2058" s="71"/>
    </row>
    <row r="2059" spans="1:1">
      <c r="A2059" s="71"/>
    </row>
    <row r="2060" spans="1:1">
      <c r="A2060" s="71"/>
    </row>
    <row r="2061" spans="1:1">
      <c r="A2061" s="71"/>
    </row>
    <row r="2062" spans="1:1">
      <c r="A2062" s="71"/>
    </row>
    <row r="2063" spans="1:1">
      <c r="A2063" s="71"/>
    </row>
    <row r="2064" spans="1:1">
      <c r="A2064" s="71"/>
    </row>
    <row r="2065" spans="1:1">
      <c r="A2065" s="71"/>
    </row>
    <row r="2066" spans="1:1">
      <c r="A2066" s="71"/>
    </row>
    <row r="2067" spans="1:1">
      <c r="A2067" s="71"/>
    </row>
    <row r="2068" spans="1:1">
      <c r="A2068" s="71"/>
    </row>
    <row r="2069" spans="1:1">
      <c r="A2069" s="71"/>
    </row>
    <row r="2070" spans="1:1">
      <c r="A2070" s="71"/>
    </row>
    <row r="2071" spans="1:1">
      <c r="A2071" s="71"/>
    </row>
    <row r="2072" spans="1:1">
      <c r="A2072" s="71"/>
    </row>
    <row r="2073" spans="1:1">
      <c r="A2073" s="71"/>
    </row>
    <row r="2074" spans="1:1">
      <c r="A2074" s="71"/>
    </row>
    <row r="2075" spans="1:1">
      <c r="A2075" s="71"/>
    </row>
    <row r="2076" spans="1:1">
      <c r="A2076" s="71"/>
    </row>
    <row r="2077" spans="1:1">
      <c r="A2077" s="71"/>
    </row>
    <row r="2078" spans="1:1">
      <c r="A2078" s="71"/>
    </row>
    <row r="2079" spans="1:1">
      <c r="A2079" s="71"/>
    </row>
    <row r="2080" spans="1:1">
      <c r="A2080" s="71"/>
    </row>
    <row r="2081" spans="1:1">
      <c r="A2081" s="71"/>
    </row>
    <row r="2082" spans="1:1">
      <c r="A2082" s="71"/>
    </row>
    <row r="2083" spans="1:1">
      <c r="A2083" s="71"/>
    </row>
    <row r="2084" spans="1:1">
      <c r="A2084" s="71"/>
    </row>
    <row r="2085" spans="1:1">
      <c r="A2085" s="71"/>
    </row>
    <row r="2086" spans="1:1">
      <c r="A2086" s="71"/>
    </row>
    <row r="2087" spans="1:1">
      <c r="A2087" s="71"/>
    </row>
    <row r="2088" spans="1:1">
      <c r="A2088" s="71"/>
    </row>
    <row r="2089" spans="1:1">
      <c r="A2089" s="71"/>
    </row>
    <row r="2090" spans="1:1">
      <c r="A2090" s="71"/>
    </row>
    <row r="2091" spans="1:1">
      <c r="A2091" s="71"/>
    </row>
    <row r="2092" spans="1:1">
      <c r="A2092" s="71"/>
    </row>
    <row r="2093" spans="1:1">
      <c r="A2093" s="71"/>
    </row>
    <row r="2094" spans="1:1">
      <c r="A2094" s="71"/>
    </row>
    <row r="2095" spans="1:1">
      <c r="A2095" s="71"/>
    </row>
    <row r="2096" spans="1:1">
      <c r="A2096" s="71"/>
    </row>
    <row r="2097" spans="1:1">
      <c r="A2097" s="71"/>
    </row>
    <row r="2098" spans="1:1">
      <c r="A2098" s="71"/>
    </row>
    <row r="2099" spans="1:1">
      <c r="A2099" s="71"/>
    </row>
    <row r="2100" spans="1:1">
      <c r="A2100" s="71"/>
    </row>
    <row r="2101" spans="1:1">
      <c r="A2101" s="71"/>
    </row>
    <row r="2102" spans="1:1">
      <c r="A2102" s="71"/>
    </row>
    <row r="2103" spans="1:1">
      <c r="A2103" s="71"/>
    </row>
    <row r="2104" spans="1:1">
      <c r="A2104" s="71"/>
    </row>
    <row r="2105" spans="1:1">
      <c r="A2105" s="71"/>
    </row>
    <row r="2106" spans="1:1">
      <c r="A2106" s="71"/>
    </row>
    <row r="2107" spans="1:1">
      <c r="A2107" s="71"/>
    </row>
    <row r="2108" spans="1:1">
      <c r="A2108" s="71"/>
    </row>
    <row r="2109" spans="1:1">
      <c r="A2109" s="71"/>
    </row>
    <row r="2110" spans="1:1">
      <c r="A2110" s="71"/>
    </row>
    <row r="2111" spans="1:1">
      <c r="A2111" s="71"/>
    </row>
    <row r="2112" spans="1:1">
      <c r="A2112" s="71"/>
    </row>
    <row r="2113" spans="1:1">
      <c r="A2113" s="71"/>
    </row>
    <row r="2114" spans="1:1">
      <c r="A2114" s="71"/>
    </row>
    <row r="2115" spans="1:1">
      <c r="A2115" s="71"/>
    </row>
    <row r="2116" spans="1:1">
      <c r="A2116" s="71"/>
    </row>
    <row r="2117" spans="1:1">
      <c r="A2117" s="71"/>
    </row>
    <row r="2118" spans="1:1">
      <c r="A2118" s="71"/>
    </row>
    <row r="2119" spans="1:1">
      <c r="A2119" s="71"/>
    </row>
    <row r="2120" spans="1:1">
      <c r="A2120" s="71"/>
    </row>
    <row r="2121" spans="1:1">
      <c r="A2121" s="71"/>
    </row>
    <row r="2122" spans="1:1">
      <c r="A2122" s="71"/>
    </row>
    <row r="2123" spans="1:1">
      <c r="A2123" s="71"/>
    </row>
    <row r="2124" spans="1:1">
      <c r="A2124" s="71"/>
    </row>
    <row r="2125" spans="1:1">
      <c r="A2125" s="71"/>
    </row>
    <row r="2126" spans="1:1">
      <c r="A2126" s="71"/>
    </row>
    <row r="2127" spans="1:1">
      <c r="A2127" s="71"/>
    </row>
    <row r="2128" spans="1:1">
      <c r="A2128" s="71"/>
    </row>
    <row r="2129" spans="1:1">
      <c r="A2129" s="71"/>
    </row>
    <row r="2130" spans="1:1">
      <c r="A2130" s="71"/>
    </row>
    <row r="2131" spans="1:1">
      <c r="A2131" s="71"/>
    </row>
    <row r="2132" spans="1:1">
      <c r="A2132" s="71"/>
    </row>
    <row r="2133" spans="1:1">
      <c r="A2133" s="71"/>
    </row>
    <row r="2134" spans="1:1">
      <c r="A2134" s="71"/>
    </row>
    <row r="2135" spans="1:1">
      <c r="A2135" s="71"/>
    </row>
    <row r="2136" spans="1:1">
      <c r="A2136" s="71"/>
    </row>
    <row r="2137" spans="1:1">
      <c r="A2137" s="71"/>
    </row>
    <row r="2138" spans="1:1">
      <c r="A2138" s="71"/>
    </row>
    <row r="2139" spans="1:1">
      <c r="A2139" s="71"/>
    </row>
    <row r="2140" spans="1:1">
      <c r="A2140" s="71"/>
    </row>
    <row r="2141" spans="1:1">
      <c r="A2141" s="71"/>
    </row>
    <row r="2142" spans="1:1">
      <c r="A2142" s="71"/>
    </row>
    <row r="2143" spans="1:1">
      <c r="A2143" s="71"/>
    </row>
    <row r="2144" spans="1:1">
      <c r="A2144" s="71"/>
    </row>
    <row r="2145" spans="1:1">
      <c r="A2145" s="71"/>
    </row>
    <row r="2146" spans="1:1">
      <c r="A2146" s="71"/>
    </row>
    <row r="2147" spans="1:1">
      <c r="A2147" s="71"/>
    </row>
    <row r="2148" spans="1:1">
      <c r="A2148" s="71"/>
    </row>
    <row r="2149" spans="1:1">
      <c r="A2149" s="71"/>
    </row>
    <row r="2150" spans="1:1">
      <c r="A2150" s="71"/>
    </row>
    <row r="2151" spans="1:1">
      <c r="A2151" s="71"/>
    </row>
    <row r="2152" spans="1:1">
      <c r="A2152" s="71"/>
    </row>
    <row r="2153" spans="1:1">
      <c r="A2153" s="71"/>
    </row>
    <row r="2154" spans="1:1">
      <c r="A2154" s="71"/>
    </row>
    <row r="2155" spans="1:1">
      <c r="A2155" s="71"/>
    </row>
    <row r="2156" spans="1:1">
      <c r="A2156" s="71"/>
    </row>
    <row r="2157" spans="1:1">
      <c r="A2157" s="71"/>
    </row>
    <row r="2158" spans="1:1">
      <c r="A2158" s="71"/>
    </row>
    <row r="2159" spans="1:1">
      <c r="A2159" s="71"/>
    </row>
    <row r="2160" spans="1:1">
      <c r="A2160" s="71"/>
    </row>
    <row r="2161" spans="1:1">
      <c r="A2161" s="71"/>
    </row>
    <row r="2162" spans="1:1">
      <c r="A2162" s="71"/>
    </row>
    <row r="2163" spans="1:1">
      <c r="A2163" s="71"/>
    </row>
    <row r="2164" spans="1:1">
      <c r="A2164" s="71"/>
    </row>
    <row r="2165" spans="1:1">
      <c r="A2165" s="71"/>
    </row>
    <row r="2166" spans="1:1">
      <c r="A2166" s="71"/>
    </row>
    <row r="2167" spans="1:1">
      <c r="A2167" s="71"/>
    </row>
    <row r="2168" spans="1:1">
      <c r="A2168" s="71"/>
    </row>
    <row r="2169" spans="1:1">
      <c r="A2169" s="71"/>
    </row>
    <row r="2170" spans="1:1">
      <c r="A2170" s="71"/>
    </row>
    <row r="2171" spans="1:1">
      <c r="A2171" s="71"/>
    </row>
    <row r="2172" spans="1:1">
      <c r="A2172" s="71"/>
    </row>
    <row r="2173" spans="1:1">
      <c r="A2173" s="71"/>
    </row>
    <row r="2174" spans="1:1">
      <c r="A2174" s="71"/>
    </row>
    <row r="2175" spans="1:1">
      <c r="A2175" s="71"/>
    </row>
    <row r="2176" spans="1:1">
      <c r="A2176" s="71"/>
    </row>
    <row r="2177" spans="1:1">
      <c r="A2177" s="71"/>
    </row>
    <row r="2178" spans="1:1">
      <c r="A2178" s="71"/>
    </row>
    <row r="2179" spans="1:1">
      <c r="A2179" s="71"/>
    </row>
    <row r="2180" spans="1:1">
      <c r="A2180" s="71"/>
    </row>
    <row r="2181" spans="1:1">
      <c r="A2181" s="71"/>
    </row>
    <row r="2182" spans="1:1">
      <c r="A2182" s="71"/>
    </row>
    <row r="2183" spans="1:1">
      <c r="A2183" s="71"/>
    </row>
    <row r="2184" spans="1:1">
      <c r="A2184" s="71"/>
    </row>
    <row r="2185" spans="1:1">
      <c r="A2185" s="71"/>
    </row>
    <row r="2186" spans="1:1">
      <c r="A2186" s="71"/>
    </row>
    <row r="2187" spans="1:1">
      <c r="A2187" s="71"/>
    </row>
    <row r="2188" spans="1:1">
      <c r="A2188" s="71"/>
    </row>
    <row r="2189" spans="1:1">
      <c r="A2189" s="71"/>
    </row>
    <row r="2190" spans="1:1">
      <c r="A2190" s="71"/>
    </row>
    <row r="2191" spans="1:1">
      <c r="A2191" s="71"/>
    </row>
    <row r="2192" spans="1:1">
      <c r="A2192" s="71"/>
    </row>
    <row r="2193" spans="1:1">
      <c r="A2193" s="71"/>
    </row>
    <row r="2194" spans="1:1">
      <c r="A2194" s="71"/>
    </row>
    <row r="2195" spans="1:1">
      <c r="A2195" s="71"/>
    </row>
    <row r="2196" spans="1:1">
      <c r="A2196" s="71"/>
    </row>
    <row r="2197" spans="1:1">
      <c r="A2197" s="71"/>
    </row>
    <row r="2198" spans="1:1">
      <c r="A2198" s="71"/>
    </row>
    <row r="2199" spans="1:1">
      <c r="A2199" s="71"/>
    </row>
    <row r="2200" spans="1:1">
      <c r="A2200" s="71"/>
    </row>
    <row r="2201" spans="1:1">
      <c r="A2201" s="71"/>
    </row>
    <row r="2202" spans="1:1">
      <c r="A2202" s="71"/>
    </row>
    <row r="2203" spans="1:1">
      <c r="A2203" s="71"/>
    </row>
    <row r="2204" spans="1:1">
      <c r="A2204" s="71"/>
    </row>
    <row r="2205" spans="1:1">
      <c r="A2205" s="71"/>
    </row>
    <row r="2206" spans="1:1">
      <c r="A2206" s="71"/>
    </row>
    <row r="2207" spans="1:1">
      <c r="A2207" s="71"/>
    </row>
    <row r="2208" spans="1:1">
      <c r="A2208" s="71"/>
    </row>
    <row r="2209" spans="1:1">
      <c r="A2209" s="71"/>
    </row>
    <row r="2210" spans="1:1">
      <c r="A2210" s="71"/>
    </row>
    <row r="2211" spans="1:1">
      <c r="A2211" s="71"/>
    </row>
    <row r="2212" spans="1:1">
      <c r="A2212" s="71"/>
    </row>
    <row r="2213" spans="1:1">
      <c r="A2213" s="71"/>
    </row>
    <row r="2214" spans="1:1">
      <c r="A2214" s="71"/>
    </row>
    <row r="2215" spans="1:1">
      <c r="A2215" s="71"/>
    </row>
    <row r="2216" spans="1:1">
      <c r="A2216" s="71"/>
    </row>
    <row r="2217" spans="1:1">
      <c r="A2217" s="71"/>
    </row>
    <row r="2218" spans="1:1">
      <c r="A2218" s="71"/>
    </row>
    <row r="2219" spans="1:1">
      <c r="A2219" s="71"/>
    </row>
    <row r="2220" spans="1:1">
      <c r="A2220" s="71"/>
    </row>
    <row r="2221" spans="1:1">
      <c r="A2221" s="71"/>
    </row>
    <row r="2222" spans="1:1">
      <c r="A2222" s="71"/>
    </row>
    <row r="2223" spans="1:1">
      <c r="A2223" s="71"/>
    </row>
    <row r="2224" spans="1:1">
      <c r="A2224" s="71"/>
    </row>
    <row r="2225" spans="1:1">
      <c r="A2225" s="71"/>
    </row>
    <row r="2226" spans="1:1">
      <c r="A2226" s="71"/>
    </row>
    <row r="2227" spans="1:1">
      <c r="A2227" s="71"/>
    </row>
    <row r="2228" spans="1:1">
      <c r="A2228" s="71"/>
    </row>
    <row r="2229" spans="1:1">
      <c r="A2229" s="71"/>
    </row>
    <row r="2230" spans="1:1">
      <c r="A2230" s="71"/>
    </row>
    <row r="2231" spans="1:1">
      <c r="A2231" s="71"/>
    </row>
    <row r="2232" spans="1:1">
      <c r="A2232" s="71"/>
    </row>
    <row r="2233" spans="1:1">
      <c r="A2233" s="71"/>
    </row>
    <row r="2234" spans="1:1">
      <c r="A2234" s="71"/>
    </row>
    <row r="2235" spans="1:1">
      <c r="A2235" s="71"/>
    </row>
    <row r="2236" spans="1:1">
      <c r="A2236" s="71"/>
    </row>
    <row r="2237" spans="1:1">
      <c r="A2237" s="71"/>
    </row>
    <row r="2238" spans="1:1">
      <c r="A2238" s="71"/>
    </row>
    <row r="2239" spans="1:1">
      <c r="A2239" s="71"/>
    </row>
    <row r="2240" spans="1:1">
      <c r="A2240" s="71"/>
    </row>
    <row r="2241" spans="1:1">
      <c r="A2241" s="71"/>
    </row>
    <row r="2242" spans="1:1">
      <c r="A2242" s="71"/>
    </row>
    <row r="2243" spans="1:1">
      <c r="A2243" s="71"/>
    </row>
    <row r="2244" spans="1:1">
      <c r="A2244" s="71"/>
    </row>
    <row r="2245" spans="1:1">
      <c r="A2245" s="71"/>
    </row>
    <row r="2246" spans="1:1">
      <c r="A2246" s="71"/>
    </row>
    <row r="2247" spans="1:1">
      <c r="A2247" s="71"/>
    </row>
    <row r="2248" spans="1:1">
      <c r="A2248" s="71"/>
    </row>
    <row r="2249" spans="1:1">
      <c r="A2249" s="71"/>
    </row>
    <row r="2250" spans="1:1">
      <c r="A2250" s="71"/>
    </row>
    <row r="2251" spans="1:1">
      <c r="A2251" s="71"/>
    </row>
    <row r="2252" spans="1:1">
      <c r="A2252" s="71"/>
    </row>
    <row r="2253" spans="1:1">
      <c r="A2253" s="71"/>
    </row>
    <row r="2254" spans="1:1">
      <c r="A2254" s="71"/>
    </row>
    <row r="2255" spans="1:1">
      <c r="A2255" s="71"/>
    </row>
    <row r="2256" spans="1:1">
      <c r="A2256" s="71"/>
    </row>
    <row r="2257" spans="1:1">
      <c r="A2257" s="71"/>
    </row>
    <row r="2258" spans="1:1">
      <c r="A2258" s="71"/>
    </row>
    <row r="2259" spans="1:1">
      <c r="A2259" s="71"/>
    </row>
    <row r="2260" spans="1:1">
      <c r="A2260" s="71"/>
    </row>
    <row r="2261" spans="1:1">
      <c r="A2261" s="71"/>
    </row>
    <row r="2262" spans="1:1">
      <c r="A2262" s="71"/>
    </row>
    <row r="2263" spans="1:1">
      <c r="A2263" s="71"/>
    </row>
    <row r="2264" spans="1:1">
      <c r="A2264" s="71"/>
    </row>
    <row r="2265" spans="1:1">
      <c r="A2265" s="71"/>
    </row>
    <row r="2266" spans="1:1">
      <c r="A2266" s="71"/>
    </row>
    <row r="2267" spans="1:1">
      <c r="A2267" s="71"/>
    </row>
    <row r="2268" spans="1:1">
      <c r="A2268" s="71"/>
    </row>
    <row r="2269" spans="1:1">
      <c r="A2269" s="71"/>
    </row>
    <row r="2270" spans="1:1">
      <c r="A2270" s="71"/>
    </row>
    <row r="2271" spans="1:1">
      <c r="A2271" s="71"/>
    </row>
    <row r="2272" spans="1:1">
      <c r="A2272" s="71"/>
    </row>
    <row r="2273" spans="1:1">
      <c r="A2273" s="71"/>
    </row>
    <row r="2274" spans="1:1">
      <c r="A2274" s="71"/>
    </row>
    <row r="2275" spans="1:1">
      <c r="A2275" s="71"/>
    </row>
    <row r="2276" spans="1:1">
      <c r="A2276" s="71"/>
    </row>
    <row r="2277" spans="1:1">
      <c r="A2277" s="71"/>
    </row>
    <row r="2278" spans="1:1">
      <c r="A2278" s="71"/>
    </row>
    <row r="2279" spans="1:1">
      <c r="A2279" s="71"/>
    </row>
    <row r="2280" spans="1:1">
      <c r="A2280" s="71"/>
    </row>
    <row r="2281" spans="1:1">
      <c r="A2281" s="71"/>
    </row>
    <row r="2282" spans="1:1">
      <c r="A2282" s="71"/>
    </row>
    <row r="2283" spans="1:1">
      <c r="A2283" s="71"/>
    </row>
    <row r="2284" spans="1:1">
      <c r="A2284" s="71"/>
    </row>
    <row r="2285" spans="1:1">
      <c r="A2285" s="71"/>
    </row>
    <row r="2286" spans="1:1">
      <c r="A2286" s="71"/>
    </row>
    <row r="2287" spans="1:1">
      <c r="A2287" s="71"/>
    </row>
    <row r="2288" spans="1:1">
      <c r="A2288" s="71"/>
    </row>
    <row r="2289" spans="1:1">
      <c r="A2289" s="71"/>
    </row>
    <row r="2290" spans="1:1">
      <c r="A2290" s="71"/>
    </row>
    <row r="2291" spans="1:1">
      <c r="A2291" s="71"/>
    </row>
    <row r="2292" spans="1:1">
      <c r="A2292" s="71"/>
    </row>
    <row r="2293" spans="1:1">
      <c r="A2293" s="71"/>
    </row>
    <row r="2294" spans="1:1">
      <c r="A2294" s="71"/>
    </row>
    <row r="2295" spans="1:1">
      <c r="A2295" s="71"/>
    </row>
    <row r="2296" spans="1:1">
      <c r="A2296" s="71"/>
    </row>
    <row r="2297" spans="1:1">
      <c r="A2297" s="71"/>
    </row>
    <row r="2298" spans="1:1">
      <c r="A2298" s="71"/>
    </row>
    <row r="2299" spans="1:1">
      <c r="A2299" s="71"/>
    </row>
    <row r="2300" spans="1:1">
      <c r="A2300" s="71"/>
    </row>
    <row r="2301" spans="1:1">
      <c r="A2301" s="71"/>
    </row>
    <row r="2302" spans="1:1">
      <c r="A2302" s="71"/>
    </row>
    <row r="2303" spans="1:1">
      <c r="A2303" s="71"/>
    </row>
    <row r="2304" spans="1:1">
      <c r="A2304" s="71"/>
    </row>
    <row r="2305" spans="1:1">
      <c r="A2305" s="71"/>
    </row>
    <row r="2306" spans="1:1">
      <c r="A2306" s="71"/>
    </row>
    <row r="2307" spans="1:1">
      <c r="A2307" s="71"/>
    </row>
    <row r="2308" spans="1:1">
      <c r="A2308" s="71"/>
    </row>
    <row r="2309" spans="1:1">
      <c r="A2309" s="71"/>
    </row>
    <row r="2310" spans="1:1">
      <c r="A2310" s="71"/>
    </row>
    <row r="2311" spans="1:1">
      <c r="A2311" s="71"/>
    </row>
    <row r="2312" spans="1:1">
      <c r="A2312" s="71"/>
    </row>
    <row r="2313" spans="1:1">
      <c r="A2313" s="71"/>
    </row>
    <row r="2314" spans="1:1">
      <c r="A2314" s="71"/>
    </row>
    <row r="2315" spans="1:1">
      <c r="A2315" s="71"/>
    </row>
    <row r="2316" spans="1:1">
      <c r="A2316" s="71"/>
    </row>
    <row r="2317" spans="1:1">
      <c r="A2317" s="71"/>
    </row>
    <row r="2318" spans="1:1">
      <c r="A2318" s="71"/>
    </row>
    <row r="2319" spans="1:1">
      <c r="A2319" s="71"/>
    </row>
    <row r="2320" spans="1:1">
      <c r="A2320" s="71"/>
    </row>
    <row r="2321" spans="1:1">
      <c r="A2321" s="71"/>
    </row>
    <row r="2322" spans="1:1">
      <c r="A2322" s="71"/>
    </row>
    <row r="2323" spans="1:1">
      <c r="A2323" s="71"/>
    </row>
    <row r="2324" spans="1:1">
      <c r="A2324" s="71"/>
    </row>
    <row r="2325" spans="1:1">
      <c r="A2325" s="71"/>
    </row>
    <row r="2326" spans="1:1">
      <c r="A2326" s="71"/>
    </row>
    <row r="2327" spans="1:1">
      <c r="A2327" s="71"/>
    </row>
    <row r="2328" spans="1:1">
      <c r="A2328" s="71"/>
    </row>
    <row r="2329" spans="1:1">
      <c r="A2329" s="71"/>
    </row>
    <row r="2330" spans="1:1">
      <c r="A2330" s="71"/>
    </row>
    <row r="2331" spans="1:1">
      <c r="A2331" s="71"/>
    </row>
    <row r="2332" spans="1:1">
      <c r="A2332" s="71"/>
    </row>
    <row r="2333" spans="1:1">
      <c r="A2333" s="71"/>
    </row>
    <row r="2334" spans="1:1">
      <c r="A2334" s="71"/>
    </row>
    <row r="2335" spans="1:1">
      <c r="A2335" s="71"/>
    </row>
    <row r="2336" spans="1:1">
      <c r="A2336" s="71"/>
    </row>
    <row r="2337" spans="1:1">
      <c r="A2337" s="71"/>
    </row>
    <row r="2338" spans="1:1">
      <c r="A2338" s="71"/>
    </row>
    <row r="2339" spans="1:1">
      <c r="A2339" s="71"/>
    </row>
    <row r="2340" spans="1:1">
      <c r="A2340" s="71"/>
    </row>
    <row r="2341" spans="1:1">
      <c r="A2341" s="71"/>
    </row>
    <row r="2342" spans="1:1">
      <c r="A2342" s="71"/>
    </row>
    <row r="2343" spans="1:1">
      <c r="A2343" s="71"/>
    </row>
    <row r="2344" spans="1:1">
      <c r="A2344" s="71"/>
    </row>
    <row r="2345" spans="1:1">
      <c r="A2345" s="71"/>
    </row>
    <row r="2346" spans="1:1">
      <c r="A2346" s="71"/>
    </row>
    <row r="2347" spans="1:1">
      <c r="A2347" s="71"/>
    </row>
    <row r="2348" spans="1:1">
      <c r="A2348" s="71"/>
    </row>
    <row r="2349" spans="1:1">
      <c r="A2349" s="71"/>
    </row>
    <row r="2350" spans="1:1">
      <c r="A2350" s="71"/>
    </row>
    <row r="2351" spans="1:1">
      <c r="A2351" s="71"/>
    </row>
    <row r="2352" spans="1:1">
      <c r="A2352" s="71"/>
    </row>
    <row r="2353" spans="1:1">
      <c r="A2353" s="71"/>
    </row>
    <row r="2354" spans="1:1">
      <c r="A2354" s="71"/>
    </row>
    <row r="2355" spans="1:1">
      <c r="A2355" s="71"/>
    </row>
    <row r="2356" spans="1:1">
      <c r="A2356" s="71"/>
    </row>
    <row r="2357" spans="1:1">
      <c r="A2357" s="71"/>
    </row>
    <row r="2358" spans="1:1">
      <c r="A2358" s="71"/>
    </row>
    <row r="2359" spans="1:1">
      <c r="A2359" s="71"/>
    </row>
    <row r="2360" spans="1:1">
      <c r="A2360" s="71"/>
    </row>
    <row r="2361" spans="1:1">
      <c r="A2361" s="71"/>
    </row>
    <row r="2362" spans="1:1">
      <c r="A2362" s="71"/>
    </row>
    <row r="2363" spans="1:1">
      <c r="A2363" s="71"/>
    </row>
    <row r="2364" spans="1:1">
      <c r="A2364" s="71"/>
    </row>
    <row r="2365" spans="1:1">
      <c r="A2365" s="71"/>
    </row>
    <row r="2366" spans="1:1">
      <c r="A2366" s="71"/>
    </row>
    <row r="2367" spans="1:1">
      <c r="A2367" s="71"/>
    </row>
    <row r="2368" spans="1:1">
      <c r="A2368" s="71"/>
    </row>
    <row r="2369" spans="1:1">
      <c r="A2369" s="71"/>
    </row>
    <row r="2370" spans="1:1">
      <c r="A2370" s="71"/>
    </row>
    <row r="2371" spans="1:1">
      <c r="A2371" s="71"/>
    </row>
    <row r="2372" spans="1:1">
      <c r="A2372" s="71"/>
    </row>
    <row r="2373" spans="1:1">
      <c r="A2373" s="71"/>
    </row>
    <row r="2374" spans="1:1">
      <c r="A2374" s="71"/>
    </row>
    <row r="2375" spans="1:1">
      <c r="A2375" s="71"/>
    </row>
    <row r="2376" spans="1:1">
      <c r="A2376" s="71"/>
    </row>
    <row r="2377" spans="1:1">
      <c r="A2377" s="71"/>
    </row>
    <row r="2378" spans="1:1">
      <c r="A2378" s="71"/>
    </row>
    <row r="2379" spans="1:1">
      <c r="A2379" s="71"/>
    </row>
    <row r="2380" spans="1:1">
      <c r="A2380" s="71"/>
    </row>
    <row r="2381" spans="1:1">
      <c r="A2381" s="71"/>
    </row>
    <row r="2382" spans="1:1">
      <c r="A2382" s="71"/>
    </row>
    <row r="2383" spans="1:1">
      <c r="A2383" s="71"/>
    </row>
    <row r="2384" spans="1:1">
      <c r="A2384" s="71"/>
    </row>
    <row r="2385" spans="1:1">
      <c r="A2385" s="71"/>
    </row>
    <row r="2386" spans="1:1">
      <c r="A2386" s="71"/>
    </row>
    <row r="2387" spans="1:1">
      <c r="A2387" s="71"/>
    </row>
    <row r="2388" spans="1:1">
      <c r="A2388" s="71"/>
    </row>
    <row r="2389" spans="1:1">
      <c r="A2389" s="71"/>
    </row>
    <row r="2390" spans="1:1">
      <c r="A2390" s="71"/>
    </row>
    <row r="2391" spans="1:1">
      <c r="A2391" s="71"/>
    </row>
    <row r="2392" spans="1:1">
      <c r="A2392" s="71"/>
    </row>
    <row r="2393" spans="1:1">
      <c r="A2393" s="71"/>
    </row>
    <row r="2394" spans="1:1">
      <c r="A2394" s="71"/>
    </row>
    <row r="2395" spans="1:1">
      <c r="A2395" s="71"/>
    </row>
    <row r="2396" spans="1:1">
      <c r="A2396" s="71"/>
    </row>
    <row r="2397" spans="1:1">
      <c r="A2397" s="71"/>
    </row>
    <row r="2398" spans="1:1">
      <c r="A2398" s="71"/>
    </row>
    <row r="2399" spans="1:1">
      <c r="A2399" s="71"/>
    </row>
    <row r="2400" spans="1:1">
      <c r="A2400" s="71"/>
    </row>
    <row r="2401" spans="1:1">
      <c r="A2401" s="71"/>
    </row>
    <row r="2402" spans="1:1">
      <c r="A2402" s="71"/>
    </row>
    <row r="2403" spans="1:1">
      <c r="A2403" s="71"/>
    </row>
    <row r="2404" spans="1:1">
      <c r="A2404" s="71"/>
    </row>
    <row r="2405" spans="1:1">
      <c r="A2405" s="71"/>
    </row>
    <row r="2406" spans="1:1">
      <c r="A2406" s="71"/>
    </row>
    <row r="2407" spans="1:1">
      <c r="A2407" s="71"/>
    </row>
    <row r="2408" spans="1:1">
      <c r="A2408" s="71"/>
    </row>
    <row r="2409" spans="1:1">
      <c r="A2409" s="71"/>
    </row>
    <row r="2410" spans="1:1">
      <c r="A2410" s="71"/>
    </row>
    <row r="2411" spans="1:1">
      <c r="A2411" s="71"/>
    </row>
    <row r="2412" spans="1:1">
      <c r="A2412" s="71"/>
    </row>
    <row r="2413" spans="1:1">
      <c r="A2413" s="71"/>
    </row>
    <row r="2414" spans="1:1">
      <c r="A2414" s="71"/>
    </row>
    <row r="2415" spans="1:1">
      <c r="A2415" s="71"/>
    </row>
    <row r="2416" spans="1:1">
      <c r="A2416" s="71"/>
    </row>
    <row r="2417" spans="1:1">
      <c r="A2417" s="71"/>
    </row>
    <row r="2418" spans="1:1">
      <c r="A2418" s="71"/>
    </row>
    <row r="2419" spans="1:1">
      <c r="A2419" s="71"/>
    </row>
    <row r="2420" spans="1:1">
      <c r="A2420" s="71"/>
    </row>
    <row r="2421" spans="1:1">
      <c r="A2421" s="71"/>
    </row>
    <row r="2422" spans="1:1">
      <c r="A2422" s="71"/>
    </row>
    <row r="2423" spans="1:1">
      <c r="A2423" s="71"/>
    </row>
    <row r="2424" spans="1:1">
      <c r="A2424" s="71"/>
    </row>
    <row r="2425" spans="1:1">
      <c r="A2425" s="71"/>
    </row>
    <row r="2426" spans="1:1">
      <c r="A2426" s="71"/>
    </row>
    <row r="2427" spans="1:1">
      <c r="A2427" s="71"/>
    </row>
    <row r="2428" spans="1:1">
      <c r="A2428" s="71"/>
    </row>
    <row r="2429" spans="1:1">
      <c r="A2429" s="71"/>
    </row>
    <row r="2430" spans="1:1">
      <c r="A2430" s="71"/>
    </row>
    <row r="2431" spans="1:1">
      <c r="A2431" s="71"/>
    </row>
    <row r="2432" spans="1:1">
      <c r="A2432" s="71"/>
    </row>
    <row r="2433" spans="1:1">
      <c r="A2433" s="71"/>
    </row>
    <row r="2434" spans="1:1">
      <c r="A2434" s="71"/>
    </row>
    <row r="2435" spans="1:1">
      <c r="A2435" s="71"/>
    </row>
    <row r="2436" spans="1:1">
      <c r="A2436" s="71"/>
    </row>
    <row r="2437" spans="1:1">
      <c r="A2437" s="71"/>
    </row>
    <row r="2438" spans="1:1">
      <c r="A2438" s="71"/>
    </row>
    <row r="2439" spans="1:1">
      <c r="A2439" s="71"/>
    </row>
    <row r="2440" spans="1:1">
      <c r="A2440" s="71"/>
    </row>
    <row r="2441" spans="1:1">
      <c r="A2441" s="71"/>
    </row>
    <row r="2442" spans="1:1">
      <c r="A2442" s="71"/>
    </row>
    <row r="2443" spans="1:1">
      <c r="A2443" s="71"/>
    </row>
    <row r="2444" spans="1:1">
      <c r="A2444" s="71"/>
    </row>
    <row r="2445" spans="1:1">
      <c r="A2445" s="71"/>
    </row>
    <row r="2446" spans="1:1">
      <c r="A2446" s="71"/>
    </row>
    <row r="2447" spans="1:1">
      <c r="A2447" s="71"/>
    </row>
    <row r="2448" spans="1:1">
      <c r="A2448" s="71"/>
    </row>
    <row r="2449" spans="1:1">
      <c r="A2449" s="71"/>
    </row>
    <row r="2450" spans="1:1">
      <c r="A2450" s="71"/>
    </row>
    <row r="2451" spans="1:1">
      <c r="A2451" s="71"/>
    </row>
    <row r="2452" spans="1:1">
      <c r="A2452" s="71"/>
    </row>
    <row r="2453" spans="1:1">
      <c r="A2453" s="71"/>
    </row>
    <row r="2454" spans="1:1">
      <c r="A2454" s="71"/>
    </row>
    <row r="2455" spans="1:1">
      <c r="A2455" s="71"/>
    </row>
    <row r="2456" spans="1:1">
      <c r="A2456" s="71"/>
    </row>
    <row r="2457" spans="1:1">
      <c r="A2457" s="71"/>
    </row>
    <row r="2458" spans="1:1">
      <c r="A2458" s="71"/>
    </row>
    <row r="2459" spans="1:1">
      <c r="A2459" s="71"/>
    </row>
    <row r="2460" spans="1:1">
      <c r="A2460" s="71"/>
    </row>
    <row r="2461" spans="1:1">
      <c r="A2461" s="71"/>
    </row>
    <row r="2462" spans="1:1">
      <c r="A2462" s="71"/>
    </row>
    <row r="2463" spans="1:1">
      <c r="A2463" s="71"/>
    </row>
    <row r="2464" spans="1:1">
      <c r="A2464" s="71"/>
    </row>
    <row r="2465" spans="1:1">
      <c r="A2465" s="71"/>
    </row>
    <row r="2466" spans="1:1">
      <c r="A2466" s="71"/>
    </row>
    <row r="2467" spans="1:1">
      <c r="A2467" s="71"/>
    </row>
    <row r="2468" spans="1:1">
      <c r="A2468" s="71"/>
    </row>
    <row r="2469" spans="1:1">
      <c r="A2469" s="71"/>
    </row>
    <row r="2470" spans="1:1">
      <c r="A2470" s="71"/>
    </row>
    <row r="2471" spans="1:1">
      <c r="A2471" s="71"/>
    </row>
    <row r="2472" spans="1:1">
      <c r="A2472" s="71"/>
    </row>
    <row r="2473" spans="1:1">
      <c r="A2473" s="71"/>
    </row>
    <row r="2474" spans="1:1">
      <c r="A2474" s="71"/>
    </row>
    <row r="2475" spans="1:1">
      <c r="A2475" s="71"/>
    </row>
    <row r="2476" spans="1:1">
      <c r="A2476" s="71"/>
    </row>
    <row r="2477" spans="1:1">
      <c r="A2477" s="71"/>
    </row>
    <row r="2478" spans="1:1">
      <c r="A2478" s="71"/>
    </row>
    <row r="2479" spans="1:1">
      <c r="A2479" s="71"/>
    </row>
    <row r="2480" spans="1:1">
      <c r="A2480" s="71"/>
    </row>
    <row r="2481" spans="1:1">
      <c r="A2481" s="71"/>
    </row>
    <row r="2482" spans="1:1">
      <c r="A2482" s="71"/>
    </row>
    <row r="2483" spans="1:1">
      <c r="A2483" s="71"/>
    </row>
    <row r="2484" spans="1:1">
      <c r="A2484" s="71"/>
    </row>
    <row r="2485" spans="1:1">
      <c r="A2485" s="71"/>
    </row>
    <row r="2486" spans="1:1">
      <c r="A2486" s="71"/>
    </row>
    <row r="2487" spans="1:1">
      <c r="A2487" s="71"/>
    </row>
    <row r="2488" spans="1:1">
      <c r="A2488" s="71"/>
    </row>
    <row r="2489" spans="1:1">
      <c r="A2489" s="71"/>
    </row>
    <row r="2490" spans="1:1">
      <c r="A2490" s="71"/>
    </row>
    <row r="2491" spans="1:1">
      <c r="A2491" s="71"/>
    </row>
    <row r="2492" spans="1:1">
      <c r="A2492" s="71"/>
    </row>
    <row r="2493" spans="1:1">
      <c r="A2493" s="71"/>
    </row>
    <row r="2494" spans="1:1">
      <c r="A2494" s="71"/>
    </row>
    <row r="2495" spans="1:1">
      <c r="A2495" s="71"/>
    </row>
    <row r="2496" spans="1:1">
      <c r="A2496" s="71"/>
    </row>
    <row r="2497" spans="1:1">
      <c r="A2497" s="71"/>
    </row>
    <row r="2498" spans="1:1">
      <c r="A2498" s="71"/>
    </row>
    <row r="2499" spans="1:1">
      <c r="A2499" s="71"/>
    </row>
    <row r="2500" spans="1:1">
      <c r="A2500" s="71"/>
    </row>
    <row r="2501" spans="1:1">
      <c r="A2501" s="71"/>
    </row>
    <row r="2502" spans="1:1">
      <c r="A2502" s="71"/>
    </row>
    <row r="2503" spans="1:1">
      <c r="A2503" s="71"/>
    </row>
    <row r="2504" spans="1:1">
      <c r="A2504" s="71"/>
    </row>
    <row r="2505" spans="1:1">
      <c r="A2505" s="71"/>
    </row>
    <row r="2506" spans="1:1">
      <c r="A2506" s="71"/>
    </row>
    <row r="2507" spans="1:1">
      <c r="A2507" s="71"/>
    </row>
    <row r="2508" spans="1:1">
      <c r="A2508" s="71"/>
    </row>
    <row r="2509" spans="1:1">
      <c r="A2509" s="71"/>
    </row>
    <row r="2510" spans="1:1">
      <c r="A2510" s="71"/>
    </row>
    <row r="2511" spans="1:1">
      <c r="A2511" s="71"/>
    </row>
    <row r="2512" spans="1:1">
      <c r="A2512" s="71"/>
    </row>
    <row r="2513" spans="1:1">
      <c r="A2513" s="71"/>
    </row>
    <row r="2514" spans="1:1">
      <c r="A2514" s="71"/>
    </row>
    <row r="2515" spans="1:1">
      <c r="A2515" s="71"/>
    </row>
    <row r="2516" spans="1:1">
      <c r="A2516" s="71"/>
    </row>
    <row r="2517" spans="1:1">
      <c r="A2517" s="71"/>
    </row>
    <row r="2518" spans="1:1">
      <c r="A2518" s="71"/>
    </row>
    <row r="2519" spans="1:1">
      <c r="A2519" s="71"/>
    </row>
    <row r="2520" spans="1:1">
      <c r="A2520" s="71"/>
    </row>
    <row r="2521" spans="1:1">
      <c r="A2521" s="71"/>
    </row>
    <row r="2522" spans="1:1">
      <c r="A2522" s="71"/>
    </row>
    <row r="2523" spans="1:1">
      <c r="A2523" s="71"/>
    </row>
    <row r="2524" spans="1:1">
      <c r="A2524" s="71"/>
    </row>
    <row r="2525" spans="1:1">
      <c r="A2525" s="71"/>
    </row>
    <row r="2526" spans="1:1">
      <c r="A2526" s="71"/>
    </row>
    <row r="2527" spans="1:1">
      <c r="A2527" s="71"/>
    </row>
    <row r="2528" spans="1:1">
      <c r="A2528" s="71"/>
    </row>
    <row r="2529" spans="1:1">
      <c r="A2529" s="71"/>
    </row>
    <row r="2530" spans="1:1">
      <c r="A2530" s="71"/>
    </row>
    <row r="2531" spans="1:1">
      <c r="A2531" s="71"/>
    </row>
    <row r="2532" spans="1:1">
      <c r="A2532" s="71"/>
    </row>
    <row r="2533" spans="1:1">
      <c r="A2533" s="71"/>
    </row>
    <row r="2534" spans="1:1">
      <c r="A2534" s="71"/>
    </row>
    <row r="2535" spans="1:1">
      <c r="A2535" s="71"/>
    </row>
    <row r="2536" spans="1:1">
      <c r="A2536" s="71"/>
    </row>
    <row r="2537" spans="1:1">
      <c r="A2537" s="71"/>
    </row>
    <row r="2538" spans="1:1">
      <c r="A2538" s="71"/>
    </row>
    <row r="2539" spans="1:1">
      <c r="A2539" s="71"/>
    </row>
    <row r="2540" spans="1:1">
      <c r="A2540" s="71"/>
    </row>
    <row r="2541" spans="1:1">
      <c r="A2541" s="71"/>
    </row>
    <row r="2542" spans="1:1">
      <c r="A2542" s="71"/>
    </row>
    <row r="2543" spans="1:1">
      <c r="A2543" s="71"/>
    </row>
    <row r="2544" spans="1:1">
      <c r="A2544" s="71"/>
    </row>
    <row r="2545" spans="1:1">
      <c r="A2545" s="71"/>
    </row>
    <row r="2546" spans="1:1">
      <c r="A2546" s="71"/>
    </row>
    <row r="2547" spans="1:1">
      <c r="A2547" s="71"/>
    </row>
    <row r="2548" spans="1:1">
      <c r="A2548" s="71"/>
    </row>
    <row r="2549" spans="1:1">
      <c r="A2549" s="71"/>
    </row>
    <row r="2550" spans="1:1">
      <c r="A2550" s="71"/>
    </row>
    <row r="2551" spans="1:1">
      <c r="A2551" s="71"/>
    </row>
    <row r="2552" spans="1:1">
      <c r="A2552" s="71"/>
    </row>
    <row r="2553" spans="1:1">
      <c r="A2553" s="71"/>
    </row>
    <row r="2554" spans="1:1">
      <c r="A2554" s="71"/>
    </row>
    <row r="2555" spans="1:1">
      <c r="A2555" s="71"/>
    </row>
    <row r="2556" spans="1:1">
      <c r="A2556" s="71"/>
    </row>
    <row r="2557" spans="1:1">
      <c r="A2557" s="71"/>
    </row>
    <row r="2558" spans="1:1">
      <c r="A2558" s="71"/>
    </row>
    <row r="2559" spans="1:1">
      <c r="A2559" s="71"/>
    </row>
    <row r="2560" spans="1:1">
      <c r="A2560" s="71"/>
    </row>
    <row r="2561" spans="1:1">
      <c r="A2561" s="71"/>
    </row>
    <row r="2562" spans="1:1">
      <c r="A2562" s="71"/>
    </row>
    <row r="2563" spans="1:1">
      <c r="A2563" s="71"/>
    </row>
    <row r="2564" spans="1:1">
      <c r="A2564" s="71"/>
    </row>
    <row r="2565" spans="1:1">
      <c r="A2565" s="71"/>
    </row>
    <row r="2566" spans="1:1">
      <c r="A2566" s="71"/>
    </row>
    <row r="2567" spans="1:1">
      <c r="A2567" s="71"/>
    </row>
    <row r="2568" spans="1:1">
      <c r="A2568" s="71"/>
    </row>
    <row r="2569" spans="1:1">
      <c r="A2569" s="71"/>
    </row>
    <row r="2570" spans="1:1">
      <c r="A2570" s="71"/>
    </row>
    <row r="2571" spans="1:1">
      <c r="A2571" s="71"/>
    </row>
    <row r="2572" spans="1:1">
      <c r="A2572" s="71"/>
    </row>
    <row r="2573" spans="1:1">
      <c r="A2573" s="71"/>
    </row>
    <row r="2574" spans="1:1">
      <c r="A2574" s="71"/>
    </row>
    <row r="2575" spans="1:1">
      <c r="A2575" s="71"/>
    </row>
    <row r="2576" spans="1:1">
      <c r="A2576" s="71"/>
    </row>
    <row r="2577" spans="1:1">
      <c r="A2577" s="71"/>
    </row>
    <row r="2578" spans="1:1">
      <c r="A2578" s="71"/>
    </row>
    <row r="2579" spans="1:1">
      <c r="A2579" s="71"/>
    </row>
    <row r="2580" spans="1:1">
      <c r="A2580" s="71"/>
    </row>
    <row r="2581" spans="1:1">
      <c r="A2581" s="71"/>
    </row>
    <row r="2582" spans="1:1">
      <c r="A2582" s="71"/>
    </row>
    <row r="2583" spans="1:1">
      <c r="A2583" s="71"/>
    </row>
    <row r="2584" spans="1:1">
      <c r="A2584" s="71"/>
    </row>
    <row r="2585" spans="1:1">
      <c r="A2585" s="71"/>
    </row>
    <row r="2586" spans="1:1">
      <c r="A2586" s="71"/>
    </row>
    <row r="2587" spans="1:1">
      <c r="A2587" s="71"/>
    </row>
    <row r="2588" spans="1:1">
      <c r="A2588" s="71"/>
    </row>
    <row r="2589" spans="1:1">
      <c r="A2589" s="71"/>
    </row>
    <row r="2590" spans="1:1">
      <c r="A2590" s="71"/>
    </row>
    <row r="2591" spans="1:1">
      <c r="A2591" s="71"/>
    </row>
    <row r="2592" spans="1:1">
      <c r="A2592" s="71"/>
    </row>
    <row r="2593" spans="1:1">
      <c r="A2593" s="71"/>
    </row>
    <row r="2594" spans="1:1">
      <c r="A2594" s="71"/>
    </row>
    <row r="2595" spans="1:1">
      <c r="A2595" s="71"/>
    </row>
    <row r="2596" spans="1:1">
      <c r="A2596" s="71"/>
    </row>
    <row r="2597" spans="1:1">
      <c r="A2597" s="71"/>
    </row>
    <row r="2598" spans="1:1">
      <c r="A2598" s="71"/>
    </row>
    <row r="2599" spans="1:1">
      <c r="A2599" s="71"/>
    </row>
    <row r="2600" spans="1:1">
      <c r="A2600" s="71"/>
    </row>
    <row r="2601" spans="1:1">
      <c r="A2601" s="71"/>
    </row>
    <row r="2602" spans="1:1">
      <c r="A2602" s="71"/>
    </row>
    <row r="2603" spans="1:1">
      <c r="A2603" s="71"/>
    </row>
    <row r="2604" spans="1:1">
      <c r="A2604" s="71"/>
    </row>
    <row r="2605" spans="1:1">
      <c r="A2605" s="71"/>
    </row>
    <row r="2606" spans="1:1">
      <c r="A2606" s="71"/>
    </row>
    <row r="2607" spans="1:1">
      <c r="A2607" s="71"/>
    </row>
    <row r="2608" spans="1:1">
      <c r="A2608" s="71"/>
    </row>
    <row r="2609" spans="1:1">
      <c r="A2609" s="71"/>
    </row>
    <row r="2610" spans="1:1">
      <c r="A2610" s="71"/>
    </row>
    <row r="2611" spans="1:1">
      <c r="A2611" s="71"/>
    </row>
    <row r="2612" spans="1:1">
      <c r="A2612" s="71"/>
    </row>
    <row r="2613" spans="1:1">
      <c r="A2613" s="71"/>
    </row>
    <row r="2614" spans="1:1">
      <c r="A2614" s="71"/>
    </row>
    <row r="2615" spans="1:1">
      <c r="A2615" s="71"/>
    </row>
    <row r="2616" spans="1:1">
      <c r="A2616" s="71"/>
    </row>
    <row r="2617" spans="1:1">
      <c r="A2617" s="71"/>
    </row>
    <row r="2618" spans="1:1">
      <c r="A2618" s="71"/>
    </row>
    <row r="2619" spans="1:1">
      <c r="A2619" s="71"/>
    </row>
    <row r="2620" spans="1:1">
      <c r="A2620" s="71"/>
    </row>
    <row r="2621" spans="1:1">
      <c r="A2621" s="71"/>
    </row>
    <row r="2622" spans="1:1">
      <c r="A2622" s="71"/>
    </row>
    <row r="2623" spans="1:1">
      <c r="A2623" s="71"/>
    </row>
    <row r="2624" spans="1:1">
      <c r="A2624" s="71"/>
    </row>
    <row r="2625" spans="1:1">
      <c r="A2625" s="71"/>
    </row>
    <row r="2626" spans="1:1">
      <c r="A2626" s="71"/>
    </row>
    <row r="2627" spans="1:1">
      <c r="A2627" s="71"/>
    </row>
    <row r="2628" spans="1:1">
      <c r="A2628" s="71"/>
    </row>
    <row r="2629" spans="1:1">
      <c r="A2629" s="71"/>
    </row>
    <row r="2630" spans="1:1">
      <c r="A2630" s="71"/>
    </row>
    <row r="2631" spans="1:1">
      <c r="A2631" s="71"/>
    </row>
    <row r="2632" spans="1:1">
      <c r="A2632" s="71"/>
    </row>
    <row r="2633" spans="1:1">
      <c r="A2633" s="71"/>
    </row>
    <row r="2634" spans="1:1">
      <c r="A2634" s="71"/>
    </row>
    <row r="2635" spans="1:1">
      <c r="A2635" s="71"/>
    </row>
    <row r="2636" spans="1:1">
      <c r="A2636" s="71"/>
    </row>
    <row r="2637" spans="1:1">
      <c r="A2637" s="71"/>
    </row>
    <row r="2638" spans="1:1">
      <c r="A2638" s="71"/>
    </row>
    <row r="2639" spans="1:1">
      <c r="A2639" s="71"/>
    </row>
    <row r="2640" spans="1:1">
      <c r="A2640" s="71"/>
    </row>
    <row r="2641" spans="1:1">
      <c r="A2641" s="71"/>
    </row>
    <row r="2642" spans="1:1">
      <c r="A2642" s="71"/>
    </row>
    <row r="2643" spans="1:1">
      <c r="A2643" s="71"/>
    </row>
    <row r="2644" spans="1:1">
      <c r="A2644" s="71"/>
    </row>
    <row r="2645" spans="1:1">
      <c r="A2645" s="71"/>
    </row>
    <row r="2646" spans="1:1">
      <c r="A2646" s="71"/>
    </row>
    <row r="2647" spans="1:1">
      <c r="A2647" s="71"/>
    </row>
    <row r="2648" spans="1:1">
      <c r="A2648" s="71"/>
    </row>
    <row r="2649" spans="1:1">
      <c r="A2649" s="71"/>
    </row>
    <row r="2650" spans="1:1">
      <c r="A2650" s="71"/>
    </row>
    <row r="2651" spans="1:1">
      <c r="A2651" s="71"/>
    </row>
    <row r="2652" spans="1:1">
      <c r="A2652" s="71"/>
    </row>
    <row r="2653" spans="1:1">
      <c r="A2653" s="71"/>
    </row>
    <row r="2654" spans="1:1">
      <c r="A2654" s="71"/>
    </row>
    <row r="2655" spans="1:1">
      <c r="A2655" s="71"/>
    </row>
    <row r="2656" spans="1:1">
      <c r="A2656" s="71"/>
    </row>
    <row r="2657" spans="1:1">
      <c r="A2657" s="71"/>
    </row>
    <row r="2658" spans="1:1">
      <c r="A2658" s="71"/>
    </row>
    <row r="2659" spans="1:1">
      <c r="A2659" s="71"/>
    </row>
    <row r="2660" spans="1:1">
      <c r="A2660" s="71"/>
    </row>
    <row r="2661" spans="1:1">
      <c r="A2661" s="71"/>
    </row>
    <row r="2662" spans="1:1">
      <c r="A2662" s="71"/>
    </row>
    <row r="2663" spans="1:1">
      <c r="A2663" s="71"/>
    </row>
    <row r="2664" spans="1:1">
      <c r="A2664" s="71"/>
    </row>
    <row r="2665" spans="1:1">
      <c r="A2665" s="71"/>
    </row>
    <row r="2666" spans="1:1">
      <c r="A2666" s="71"/>
    </row>
    <row r="2667" spans="1:1">
      <c r="A2667" s="71"/>
    </row>
    <row r="2668" spans="1:1">
      <c r="A2668" s="71"/>
    </row>
    <row r="2669" spans="1:1">
      <c r="A2669" s="71"/>
    </row>
    <row r="2670" spans="1:1">
      <c r="A2670" s="71"/>
    </row>
    <row r="2671" spans="1:1">
      <c r="A2671" s="71"/>
    </row>
    <row r="2672" spans="1:1">
      <c r="A2672" s="71"/>
    </row>
    <row r="2673" spans="1:1">
      <c r="A2673" s="71"/>
    </row>
    <row r="2674" spans="1:1">
      <c r="A2674" s="71"/>
    </row>
    <row r="2675" spans="1:1">
      <c r="A2675" s="71"/>
    </row>
    <row r="2676" spans="1:1">
      <c r="A2676" s="71"/>
    </row>
    <row r="2677" spans="1:1">
      <c r="A2677" s="71"/>
    </row>
    <row r="2678" spans="1:1">
      <c r="A2678" s="71"/>
    </row>
    <row r="2679" spans="1:1">
      <c r="A2679" s="71"/>
    </row>
    <row r="2680" spans="1:1">
      <c r="A2680" s="71"/>
    </row>
    <row r="2681" spans="1:1">
      <c r="A2681" s="71"/>
    </row>
    <row r="2682" spans="1:1">
      <c r="A2682" s="71"/>
    </row>
    <row r="2683" spans="1:1">
      <c r="A2683" s="71"/>
    </row>
    <row r="2684" spans="1:1">
      <c r="A2684" s="71"/>
    </row>
    <row r="2685" spans="1:1">
      <c r="A2685" s="71"/>
    </row>
    <row r="2686" spans="1:1">
      <c r="A2686" s="71"/>
    </row>
    <row r="2687" spans="1:1">
      <c r="A2687" s="71"/>
    </row>
    <row r="2688" spans="1:1">
      <c r="A2688" s="71"/>
    </row>
    <row r="2689" spans="1:1">
      <c r="A2689" s="71"/>
    </row>
    <row r="2690" spans="1:1">
      <c r="A2690" s="71"/>
    </row>
    <row r="2691" spans="1:1">
      <c r="A2691" s="71"/>
    </row>
    <row r="2692" spans="1:1">
      <c r="A2692" s="71"/>
    </row>
    <row r="2693" spans="1:1">
      <c r="A2693" s="71"/>
    </row>
    <row r="2694" spans="1:1">
      <c r="A2694" s="71"/>
    </row>
    <row r="2695" spans="1:1">
      <c r="A2695" s="71"/>
    </row>
    <row r="2696" spans="1:1">
      <c r="A2696" s="71"/>
    </row>
    <row r="2697" spans="1:1">
      <c r="A2697" s="71"/>
    </row>
    <row r="2698" spans="1:1">
      <c r="A2698" s="71"/>
    </row>
    <row r="2699" spans="1:1">
      <c r="A2699" s="71"/>
    </row>
    <row r="2700" spans="1:1">
      <c r="A2700" s="71"/>
    </row>
    <row r="2701" spans="1:1">
      <c r="A2701" s="71"/>
    </row>
    <row r="2702" spans="1:1">
      <c r="A2702" s="71"/>
    </row>
    <row r="2703" spans="1:1">
      <c r="A2703" s="71"/>
    </row>
    <row r="2704" spans="1:1">
      <c r="A2704" s="71"/>
    </row>
    <row r="2705" spans="1:1">
      <c r="A2705" s="71"/>
    </row>
    <row r="2706" spans="1:1">
      <c r="A2706" s="71"/>
    </row>
    <row r="2707" spans="1:1">
      <c r="A2707" s="71"/>
    </row>
    <row r="2708" spans="1:1">
      <c r="A2708" s="71"/>
    </row>
    <row r="2709" spans="1:1">
      <c r="A2709" s="71"/>
    </row>
    <row r="2710" spans="1:1">
      <c r="A2710" s="71"/>
    </row>
    <row r="2711" spans="1:1">
      <c r="A2711" s="71"/>
    </row>
    <row r="2712" spans="1:1">
      <c r="A2712" s="71"/>
    </row>
    <row r="2713" spans="1:1">
      <c r="A2713" s="71"/>
    </row>
    <row r="2714" spans="1:1">
      <c r="A2714" s="71"/>
    </row>
    <row r="2715" spans="1:1">
      <c r="A2715" s="71"/>
    </row>
    <row r="2716" spans="1:1">
      <c r="A2716" s="71"/>
    </row>
    <row r="2717" spans="1:1">
      <c r="A2717" s="71"/>
    </row>
    <row r="2718" spans="1:1">
      <c r="A2718" s="71"/>
    </row>
    <row r="2719" spans="1:1">
      <c r="A2719" s="71"/>
    </row>
    <row r="2720" spans="1:1">
      <c r="A2720" s="71"/>
    </row>
    <row r="2721" spans="1:1">
      <c r="A2721" s="71"/>
    </row>
    <row r="2722" spans="1:1">
      <c r="A2722" s="71"/>
    </row>
    <row r="2723" spans="1:1">
      <c r="A2723" s="71"/>
    </row>
    <row r="2724" spans="1:1">
      <c r="A2724" s="71"/>
    </row>
    <row r="2725" spans="1:1">
      <c r="A2725" s="71"/>
    </row>
    <row r="2726" spans="1:1">
      <c r="A2726" s="71"/>
    </row>
    <row r="2727" spans="1:1">
      <c r="A2727" s="71"/>
    </row>
    <row r="2728" spans="1:1">
      <c r="A2728" s="71"/>
    </row>
    <row r="2729" spans="1:1">
      <c r="A2729" s="71"/>
    </row>
    <row r="2730" spans="1:1">
      <c r="A2730" s="71"/>
    </row>
    <row r="2731" spans="1:1">
      <c r="A2731" s="71"/>
    </row>
    <row r="2732" spans="1:1">
      <c r="A2732" s="71"/>
    </row>
    <row r="2733" spans="1:1">
      <c r="A2733" s="71"/>
    </row>
    <row r="2734" spans="1:1">
      <c r="A2734" s="71"/>
    </row>
    <row r="2735" spans="1:1">
      <c r="A2735" s="71"/>
    </row>
    <row r="2736" spans="1:1">
      <c r="A2736" s="71"/>
    </row>
    <row r="2737" spans="1:1">
      <c r="A2737" s="71"/>
    </row>
    <row r="2738" spans="1:1">
      <c r="A2738" s="71"/>
    </row>
    <row r="2739" spans="1:1">
      <c r="A2739" s="71"/>
    </row>
    <row r="2740" spans="1:1">
      <c r="A2740" s="71"/>
    </row>
    <row r="2741" spans="1:1">
      <c r="A2741" s="71"/>
    </row>
    <row r="2742" spans="1:1">
      <c r="A2742" s="71"/>
    </row>
    <row r="2743" spans="1:1">
      <c r="A2743" s="71"/>
    </row>
    <row r="2744" spans="1:1">
      <c r="A2744" s="71"/>
    </row>
    <row r="2745" spans="1:1">
      <c r="A2745" s="71"/>
    </row>
    <row r="2746" spans="1:1">
      <c r="A2746" s="71"/>
    </row>
    <row r="2747" spans="1:1">
      <c r="A2747" s="71"/>
    </row>
    <row r="2748" spans="1:1">
      <c r="A2748" s="71"/>
    </row>
    <row r="2749" spans="1:1">
      <c r="A2749" s="71"/>
    </row>
    <row r="2750" spans="1:1">
      <c r="A2750" s="71"/>
    </row>
    <row r="2751" spans="1:1">
      <c r="A2751" s="71"/>
    </row>
    <row r="2752" spans="1:1">
      <c r="A2752" s="71"/>
    </row>
    <row r="2753" spans="1:1">
      <c r="A2753" s="71"/>
    </row>
    <row r="2754" spans="1:1">
      <c r="A2754" s="71"/>
    </row>
    <row r="2755" spans="1:1">
      <c r="A2755" s="71"/>
    </row>
    <row r="2756" spans="1:1">
      <c r="A2756" s="71"/>
    </row>
    <row r="2757" spans="1:1">
      <c r="A2757" s="71"/>
    </row>
    <row r="2758" spans="1:1">
      <c r="A2758" s="71"/>
    </row>
    <row r="2759" spans="1:1">
      <c r="A2759" s="71"/>
    </row>
    <row r="2760" spans="1:1">
      <c r="A2760" s="71"/>
    </row>
    <row r="2761" spans="1:1">
      <c r="A2761" s="71"/>
    </row>
    <row r="2762" spans="1:1">
      <c r="A2762" s="71"/>
    </row>
    <row r="2763" spans="1:1">
      <c r="A2763" s="71"/>
    </row>
    <row r="2764" spans="1:1">
      <c r="A2764" s="71"/>
    </row>
    <row r="2765" spans="1:1">
      <c r="A2765" s="71"/>
    </row>
    <row r="2766" spans="1:1">
      <c r="A2766" s="71"/>
    </row>
    <row r="2767" spans="1:1">
      <c r="A2767" s="71"/>
    </row>
    <row r="2768" spans="1:1">
      <c r="A2768" s="71"/>
    </row>
    <row r="2769" spans="1:1">
      <c r="A2769" s="71"/>
    </row>
    <row r="2770" spans="1:1">
      <c r="A2770" s="71"/>
    </row>
    <row r="2771" spans="1:1">
      <c r="A2771" s="71"/>
    </row>
    <row r="2772" spans="1:1">
      <c r="A2772" s="71"/>
    </row>
    <row r="2773" spans="1:1">
      <c r="A2773" s="71"/>
    </row>
    <row r="2774" spans="1:1">
      <c r="A2774" s="71"/>
    </row>
    <row r="2775" spans="1:1">
      <c r="A2775" s="71"/>
    </row>
    <row r="2776" spans="1:1">
      <c r="A2776" s="71"/>
    </row>
    <row r="2777" spans="1:1">
      <c r="A2777" s="71"/>
    </row>
    <row r="2778" spans="1:1">
      <c r="A2778" s="71"/>
    </row>
    <row r="2779" spans="1:1">
      <c r="A2779" s="71"/>
    </row>
    <row r="2780" spans="1:1">
      <c r="A2780" s="71"/>
    </row>
    <row r="2781" spans="1:1">
      <c r="A2781" s="71"/>
    </row>
    <row r="2782" spans="1:1">
      <c r="A2782" s="71"/>
    </row>
    <row r="2783" spans="1:1">
      <c r="A2783" s="71"/>
    </row>
    <row r="2784" spans="1:1">
      <c r="A2784" s="71"/>
    </row>
    <row r="2785" spans="1:1">
      <c r="A2785" s="71"/>
    </row>
    <row r="2786" spans="1:1">
      <c r="A2786" s="71"/>
    </row>
    <row r="2787" spans="1:1">
      <c r="A2787" s="71"/>
    </row>
    <row r="2788" spans="1:1">
      <c r="A2788" s="71"/>
    </row>
    <row r="2789" spans="1:1">
      <c r="A2789" s="71"/>
    </row>
    <row r="2790" spans="1:1">
      <c r="A2790" s="71"/>
    </row>
    <row r="2791" spans="1:1">
      <c r="A2791" s="71"/>
    </row>
    <row r="2792" spans="1:1">
      <c r="A2792" s="71"/>
    </row>
    <row r="2793" spans="1:1">
      <c r="A2793" s="71"/>
    </row>
    <row r="2794" spans="1:1">
      <c r="A2794" s="71"/>
    </row>
    <row r="2795" spans="1:1">
      <c r="A2795" s="71"/>
    </row>
    <row r="2796" spans="1:1">
      <c r="A2796" s="71"/>
    </row>
    <row r="2797" spans="1:1">
      <c r="A2797" s="71"/>
    </row>
    <row r="2798" spans="1:1">
      <c r="A2798" s="71"/>
    </row>
    <row r="2799" spans="1:1">
      <c r="A2799" s="71"/>
    </row>
    <row r="2800" spans="1:1">
      <c r="A2800" s="71"/>
    </row>
    <row r="2801" spans="1:1">
      <c r="A2801" s="71"/>
    </row>
    <row r="2802" spans="1:1">
      <c r="A2802" s="71"/>
    </row>
    <row r="2803" spans="1:1">
      <c r="A2803" s="71"/>
    </row>
    <row r="2804" spans="1:1">
      <c r="A2804" s="71"/>
    </row>
    <row r="2805" spans="1:1">
      <c r="A2805" s="71"/>
    </row>
    <row r="2806" spans="1:1">
      <c r="A2806" s="71"/>
    </row>
    <row r="2807" spans="1:1">
      <c r="A2807" s="71"/>
    </row>
    <row r="2808" spans="1:1">
      <c r="A2808" s="71"/>
    </row>
    <row r="2809" spans="1:1">
      <c r="A2809" s="71"/>
    </row>
    <row r="2810" spans="1:1">
      <c r="A2810" s="71"/>
    </row>
    <row r="2811" spans="1:1">
      <c r="A2811" s="71"/>
    </row>
    <row r="2812" spans="1:1">
      <c r="A2812" s="71"/>
    </row>
    <row r="2813" spans="1:1">
      <c r="A2813" s="71"/>
    </row>
    <row r="2814" spans="1:1">
      <c r="A2814" s="71"/>
    </row>
    <row r="2815" spans="1:1">
      <c r="A2815" s="71"/>
    </row>
    <row r="2816" spans="1:1">
      <c r="A2816" s="71"/>
    </row>
    <row r="2817" spans="1:1">
      <c r="A2817" s="71"/>
    </row>
    <row r="2818" spans="1:1">
      <c r="A2818" s="71"/>
    </row>
    <row r="2819" spans="1:1">
      <c r="A2819" s="71"/>
    </row>
    <row r="2820" spans="1:1">
      <c r="A2820" s="71"/>
    </row>
    <row r="2821" spans="1:1">
      <c r="A2821" s="71"/>
    </row>
    <row r="2822" spans="1:1">
      <c r="A2822" s="71"/>
    </row>
    <row r="2823" spans="1:1">
      <c r="A2823" s="71"/>
    </row>
    <row r="2824" spans="1:1">
      <c r="A2824" s="71"/>
    </row>
    <row r="2825" spans="1:1">
      <c r="A2825" s="71"/>
    </row>
    <row r="2826" spans="1:1">
      <c r="A2826" s="71"/>
    </row>
    <row r="2827" spans="1:1">
      <c r="A2827" s="71"/>
    </row>
    <row r="2828" spans="1:1">
      <c r="A2828" s="71"/>
    </row>
    <row r="2829" spans="1:1">
      <c r="A2829" s="71"/>
    </row>
    <row r="2830" spans="1:1">
      <c r="A2830" s="71"/>
    </row>
    <row r="2831" spans="1:1">
      <c r="A2831" s="71"/>
    </row>
    <row r="2832" spans="1:1">
      <c r="A2832" s="71"/>
    </row>
    <row r="2833" spans="1:1">
      <c r="A2833" s="71"/>
    </row>
    <row r="2834" spans="1:1">
      <c r="A2834" s="71"/>
    </row>
    <row r="2835" spans="1:1">
      <c r="A2835" s="71"/>
    </row>
    <row r="2836" spans="1:1">
      <c r="A2836" s="71"/>
    </row>
    <row r="2837" spans="1:1">
      <c r="A2837" s="71"/>
    </row>
    <row r="2838" spans="1:1">
      <c r="A2838" s="71"/>
    </row>
    <row r="2839" spans="1:1">
      <c r="A2839" s="71"/>
    </row>
    <row r="2840" spans="1:1">
      <c r="A2840" s="71"/>
    </row>
    <row r="2841" spans="1:1">
      <c r="A2841" s="71"/>
    </row>
    <row r="2842" spans="1:1">
      <c r="A2842" s="71"/>
    </row>
    <row r="2843" spans="1:1">
      <c r="A2843" s="71"/>
    </row>
    <row r="2844" spans="1:1">
      <c r="A2844" s="71"/>
    </row>
    <row r="2845" spans="1:1">
      <c r="A2845" s="71"/>
    </row>
    <row r="2846" spans="1:1">
      <c r="A2846" s="71"/>
    </row>
    <row r="2847" spans="1:1">
      <c r="A2847" s="71"/>
    </row>
    <row r="2848" spans="1:1">
      <c r="A2848" s="71"/>
    </row>
    <row r="2849" spans="1:1">
      <c r="A2849" s="71"/>
    </row>
    <row r="2850" spans="1:1">
      <c r="A2850" s="71"/>
    </row>
    <row r="2851" spans="1:1">
      <c r="A2851" s="71"/>
    </row>
    <row r="2852" spans="1:1">
      <c r="A2852" s="71"/>
    </row>
    <row r="2853" spans="1:1">
      <c r="A2853" s="71"/>
    </row>
    <row r="2854" spans="1:1">
      <c r="A2854" s="71"/>
    </row>
    <row r="2855" spans="1:1">
      <c r="A2855" s="71"/>
    </row>
    <row r="2856" spans="1:1">
      <c r="A2856" s="71"/>
    </row>
    <row r="2857" spans="1:1">
      <c r="A2857" s="71"/>
    </row>
    <row r="2858" spans="1:1">
      <c r="A2858" s="71"/>
    </row>
    <row r="2859" spans="1:1">
      <c r="A2859" s="71"/>
    </row>
    <row r="2860" spans="1:1">
      <c r="A2860" s="71"/>
    </row>
    <row r="2861" spans="1:1">
      <c r="A2861" s="71"/>
    </row>
    <row r="2862" spans="1:1">
      <c r="A2862" s="71"/>
    </row>
    <row r="2863" spans="1:1">
      <c r="A2863" s="71"/>
    </row>
    <row r="2864" spans="1:1">
      <c r="A2864" s="71"/>
    </row>
    <row r="2865" spans="1:1">
      <c r="A2865" s="71"/>
    </row>
    <row r="2866" spans="1:1">
      <c r="A2866" s="71"/>
    </row>
    <row r="2867" spans="1:1">
      <c r="A2867" s="71"/>
    </row>
    <row r="2868" spans="1:1">
      <c r="A2868" s="71"/>
    </row>
    <row r="2869" spans="1:1">
      <c r="A2869" s="71"/>
    </row>
    <row r="2870" spans="1:1">
      <c r="A2870" s="71"/>
    </row>
    <row r="2871" spans="1:1">
      <c r="A2871" s="71"/>
    </row>
    <row r="2872" spans="1:1">
      <c r="A2872" s="71"/>
    </row>
    <row r="2873" spans="1:1">
      <c r="A2873" s="71"/>
    </row>
    <row r="2874" spans="1:1">
      <c r="A2874" s="71"/>
    </row>
    <row r="2875" spans="1:1">
      <c r="A2875" s="71"/>
    </row>
    <row r="2876" spans="1:1">
      <c r="A2876" s="71"/>
    </row>
    <row r="2877" spans="1:1">
      <c r="A2877" s="71"/>
    </row>
    <row r="2878" spans="1:1">
      <c r="A2878" s="71"/>
    </row>
    <row r="2879" spans="1:1">
      <c r="A2879" s="71"/>
    </row>
    <row r="2880" spans="1:1">
      <c r="A2880" s="71"/>
    </row>
    <row r="2881" spans="1:1">
      <c r="A2881" s="71"/>
    </row>
    <row r="2882" spans="1:1">
      <c r="A2882" s="71"/>
    </row>
    <row r="2883" spans="1:1">
      <c r="A2883" s="71"/>
    </row>
    <row r="2884" spans="1:1">
      <c r="A2884" s="71"/>
    </row>
    <row r="2885" spans="1:1">
      <c r="A2885" s="71"/>
    </row>
    <row r="2886" spans="1:1">
      <c r="A2886" s="71"/>
    </row>
    <row r="2887" spans="1:1">
      <c r="A2887" s="71"/>
    </row>
    <row r="2888" spans="1:1">
      <c r="A2888" s="71"/>
    </row>
    <row r="2889" spans="1:1">
      <c r="A2889" s="71"/>
    </row>
    <row r="2890" spans="1:1">
      <c r="A2890" s="71"/>
    </row>
    <row r="2891" spans="1:1">
      <c r="A2891" s="71"/>
    </row>
    <row r="2892" spans="1:1">
      <c r="A2892" s="71"/>
    </row>
    <row r="2893" spans="1:1">
      <c r="A2893" s="71"/>
    </row>
    <row r="2894" spans="1:1">
      <c r="A2894" s="71"/>
    </row>
    <row r="2895" spans="1:1">
      <c r="A2895" s="71"/>
    </row>
    <row r="2896" spans="1:1">
      <c r="A2896" s="71"/>
    </row>
    <row r="2897" spans="1:1">
      <c r="A2897" s="71"/>
    </row>
    <row r="2898" spans="1:1">
      <c r="A2898" s="71"/>
    </row>
    <row r="2899" spans="1:1">
      <c r="A2899" s="71"/>
    </row>
    <row r="2900" spans="1:1">
      <c r="A2900" s="71"/>
    </row>
    <row r="2901" spans="1:1">
      <c r="A2901" s="71"/>
    </row>
    <row r="2902" spans="1:1">
      <c r="A2902" s="71"/>
    </row>
    <row r="2903" spans="1:1">
      <c r="A2903" s="71"/>
    </row>
    <row r="2904" spans="1:1">
      <c r="A2904" s="71"/>
    </row>
    <row r="2905" spans="1:1">
      <c r="A2905" s="71"/>
    </row>
    <row r="2906" spans="1:1">
      <c r="A2906" s="71"/>
    </row>
    <row r="2907" spans="1:1">
      <c r="A2907" s="71"/>
    </row>
    <row r="2908" spans="1:1">
      <c r="A2908" s="71"/>
    </row>
    <row r="2909" spans="1:1">
      <c r="A2909" s="71"/>
    </row>
    <row r="2910" spans="1:1">
      <c r="A2910" s="71"/>
    </row>
    <row r="2911" spans="1:1">
      <c r="A2911" s="71"/>
    </row>
    <row r="2912" spans="1:1">
      <c r="A2912" s="71"/>
    </row>
    <row r="2913" spans="1:1">
      <c r="A2913" s="71"/>
    </row>
    <row r="2914" spans="1:1">
      <c r="A2914" s="71"/>
    </row>
    <row r="2915" spans="1:1">
      <c r="A2915" s="71"/>
    </row>
    <row r="2916" spans="1:1">
      <c r="A2916" s="71"/>
    </row>
    <row r="2917" spans="1:1">
      <c r="A2917" s="71"/>
    </row>
    <row r="2918" spans="1:1">
      <c r="A2918" s="71"/>
    </row>
    <row r="2919" spans="1:1">
      <c r="A2919" s="71"/>
    </row>
    <row r="2920" spans="1:1">
      <c r="A2920" s="71"/>
    </row>
    <row r="2921" spans="1:1">
      <c r="A2921" s="71"/>
    </row>
    <row r="2922" spans="1:1">
      <c r="A2922" s="71"/>
    </row>
    <row r="2923" spans="1:1">
      <c r="A2923" s="71"/>
    </row>
    <row r="2924" spans="1:1">
      <c r="A2924" s="71"/>
    </row>
    <row r="2925" spans="1:1">
      <c r="A2925" s="71"/>
    </row>
    <row r="2926" spans="1:1">
      <c r="A2926" s="71"/>
    </row>
    <row r="2927" spans="1:1">
      <c r="A2927" s="71"/>
    </row>
    <row r="2928" spans="1:1">
      <c r="A2928" s="71"/>
    </row>
    <row r="2929" spans="1:1">
      <c r="A2929" s="71"/>
    </row>
    <row r="2930" spans="1:1">
      <c r="A2930" s="71"/>
    </row>
    <row r="2931" spans="1:1">
      <c r="A2931" s="71"/>
    </row>
    <row r="2932" spans="1:1">
      <c r="A2932" s="71"/>
    </row>
    <row r="2933" spans="1:1">
      <c r="A2933" s="71"/>
    </row>
    <row r="2934" spans="1:1">
      <c r="A2934" s="71"/>
    </row>
    <row r="2935" spans="1:1">
      <c r="A2935" s="71"/>
    </row>
    <row r="2936" spans="1:1">
      <c r="A2936" s="71"/>
    </row>
    <row r="2937" spans="1:1">
      <c r="A2937" s="71"/>
    </row>
    <row r="2938" spans="1:1">
      <c r="A2938" s="71"/>
    </row>
    <row r="2939" spans="1:1">
      <c r="A2939" s="71"/>
    </row>
    <row r="2940" spans="1:1">
      <c r="A2940" s="71"/>
    </row>
    <row r="2941" spans="1:1">
      <c r="A2941" s="71"/>
    </row>
    <row r="2942" spans="1:1">
      <c r="A2942" s="71"/>
    </row>
    <row r="2943" spans="1:1">
      <c r="A2943" s="71"/>
    </row>
    <row r="2944" spans="1:1">
      <c r="A2944" s="71"/>
    </row>
    <row r="2945" spans="1:1">
      <c r="A2945" s="71"/>
    </row>
    <row r="2946" spans="1:1">
      <c r="A2946" s="71"/>
    </row>
    <row r="2947" spans="1:1">
      <c r="A2947" s="71"/>
    </row>
    <row r="2948" spans="1:1">
      <c r="A2948" s="71"/>
    </row>
    <row r="2949" spans="1:1">
      <c r="A2949" s="71"/>
    </row>
    <row r="2950" spans="1:1">
      <c r="A2950" s="71"/>
    </row>
    <row r="2951" spans="1:1">
      <c r="A2951" s="71"/>
    </row>
    <row r="2952" spans="1:1">
      <c r="A2952" s="71"/>
    </row>
    <row r="2953" spans="1:1">
      <c r="A2953" s="71"/>
    </row>
    <row r="2954" spans="1:1">
      <c r="A2954" s="71"/>
    </row>
    <row r="2955" spans="1:1">
      <c r="A2955" s="71"/>
    </row>
    <row r="2956" spans="1:1">
      <c r="A2956" s="71"/>
    </row>
    <row r="2957" spans="1:1">
      <c r="A2957" s="71"/>
    </row>
    <row r="2958" spans="1:1">
      <c r="A2958" s="71"/>
    </row>
    <row r="2959" spans="1:1">
      <c r="A2959" s="71"/>
    </row>
    <row r="2960" spans="1:1">
      <c r="A2960" s="71"/>
    </row>
    <row r="2961" spans="1:1">
      <c r="A2961" s="71"/>
    </row>
    <row r="2962" spans="1:1">
      <c r="A2962" s="71"/>
    </row>
    <row r="2963" spans="1:1">
      <c r="A2963" s="71"/>
    </row>
    <row r="2964" spans="1:1">
      <c r="A2964" s="71"/>
    </row>
    <row r="2965" spans="1:1">
      <c r="A2965" s="71"/>
    </row>
    <row r="2966" spans="1:1">
      <c r="A2966" s="71"/>
    </row>
    <row r="2967" spans="1:1">
      <c r="A2967" s="71"/>
    </row>
    <row r="2968" spans="1:1">
      <c r="A2968" s="71"/>
    </row>
    <row r="2969" spans="1:1">
      <c r="A2969" s="71"/>
    </row>
    <row r="2970" spans="1:1">
      <c r="A2970" s="71"/>
    </row>
    <row r="2971" spans="1:1">
      <c r="A2971" s="71"/>
    </row>
    <row r="2972" spans="1:1">
      <c r="A2972" s="71"/>
    </row>
    <row r="2973" spans="1:1">
      <c r="A2973" s="71"/>
    </row>
    <row r="2974" spans="1:1">
      <c r="A2974" s="71"/>
    </row>
    <row r="2975" spans="1:1">
      <c r="A2975" s="71"/>
    </row>
    <row r="2976" spans="1:1">
      <c r="A2976" s="71"/>
    </row>
    <row r="2977" spans="1:1">
      <c r="A2977" s="71"/>
    </row>
    <row r="2978" spans="1:1">
      <c r="A2978" s="71"/>
    </row>
    <row r="2979" spans="1:1">
      <c r="A2979" s="71"/>
    </row>
    <row r="2980" spans="1:1">
      <c r="A2980" s="71"/>
    </row>
    <row r="2981" spans="1:1">
      <c r="A2981" s="71"/>
    </row>
    <row r="2982" spans="1:1">
      <c r="A2982" s="71"/>
    </row>
    <row r="2983" spans="1:1">
      <c r="A2983" s="71"/>
    </row>
    <row r="2984" spans="1:1">
      <c r="A2984" s="71"/>
    </row>
    <row r="2985" spans="1:1">
      <c r="A2985" s="71"/>
    </row>
    <row r="2986" spans="1:1">
      <c r="A2986" s="71"/>
    </row>
    <row r="2987" spans="1:1">
      <c r="A2987" s="71"/>
    </row>
    <row r="2988" spans="1:1">
      <c r="A2988" s="71"/>
    </row>
    <row r="2989" spans="1:1">
      <c r="A2989" s="71"/>
    </row>
    <row r="2990" spans="1:1">
      <c r="A2990" s="71"/>
    </row>
    <row r="2991" spans="1:1">
      <c r="A2991" s="71"/>
    </row>
    <row r="2992" spans="1:1">
      <c r="A2992" s="71"/>
    </row>
    <row r="2993" spans="1:1">
      <c r="A2993" s="71"/>
    </row>
    <row r="2994" spans="1:1">
      <c r="A2994" s="71"/>
    </row>
    <row r="2995" spans="1:1">
      <c r="A2995" s="71"/>
    </row>
    <row r="2996" spans="1:1">
      <c r="A2996" s="71"/>
    </row>
    <row r="2997" spans="1:1">
      <c r="A2997" s="71"/>
    </row>
    <row r="2998" spans="1:1">
      <c r="A2998" s="71"/>
    </row>
    <row r="2999" spans="1:1">
      <c r="A2999" s="71"/>
    </row>
    <row r="3000" spans="1:1">
      <c r="A3000" s="71"/>
    </row>
    <row r="3001" spans="1:1">
      <c r="A3001" s="71"/>
    </row>
    <row r="3002" spans="1:1">
      <c r="A3002" s="71"/>
    </row>
    <row r="3003" spans="1:1">
      <c r="A3003" s="71"/>
    </row>
    <row r="3004" spans="1:1">
      <c r="A3004" s="71"/>
    </row>
    <row r="3005" spans="1:1">
      <c r="A3005" s="71"/>
    </row>
    <row r="3006" spans="1:1">
      <c r="A3006" s="71"/>
    </row>
    <row r="3007" spans="1:1">
      <c r="A3007" s="71"/>
    </row>
    <row r="3008" spans="1:1">
      <c r="A3008" s="71"/>
    </row>
    <row r="3009" spans="1:1">
      <c r="A3009" s="71"/>
    </row>
    <row r="3010" spans="1:1">
      <c r="A3010" s="71"/>
    </row>
    <row r="3011" spans="1:1">
      <c r="A3011" s="71"/>
    </row>
    <row r="3012" spans="1:1">
      <c r="A3012" s="71"/>
    </row>
    <row r="3013" spans="1:1">
      <c r="A3013" s="71"/>
    </row>
    <row r="3014" spans="1:1">
      <c r="A3014" s="71"/>
    </row>
    <row r="3015" spans="1:1">
      <c r="A3015" s="71"/>
    </row>
    <row r="3016" spans="1:1">
      <c r="A3016" s="71"/>
    </row>
    <row r="3017" spans="1:1">
      <c r="A3017" s="71"/>
    </row>
    <row r="3018" spans="1:1">
      <c r="A3018" s="71"/>
    </row>
    <row r="3019" spans="1:1">
      <c r="A3019" s="71"/>
    </row>
    <row r="3020" spans="1:1">
      <c r="A3020" s="71"/>
    </row>
    <row r="3021" spans="1:1">
      <c r="A3021" s="71"/>
    </row>
    <row r="3022" spans="1:1">
      <c r="A3022" s="71"/>
    </row>
    <row r="3023" spans="1:1">
      <c r="A3023" s="71"/>
    </row>
    <row r="3024" spans="1:1">
      <c r="A3024" s="71"/>
    </row>
    <row r="3025" spans="1:1">
      <c r="A3025" s="71"/>
    </row>
    <row r="3026" spans="1:1">
      <c r="A3026" s="71"/>
    </row>
    <row r="3027" spans="1:1">
      <c r="A3027" s="71"/>
    </row>
    <row r="3028" spans="1:1">
      <c r="A3028" s="71"/>
    </row>
    <row r="3029" spans="1:1">
      <c r="A3029" s="71"/>
    </row>
    <row r="3030" spans="1:1">
      <c r="A3030" s="71"/>
    </row>
    <row r="3031" spans="1:1">
      <c r="A3031" s="71"/>
    </row>
    <row r="3032" spans="1:1">
      <c r="A3032" s="71"/>
    </row>
    <row r="3033" spans="1:1">
      <c r="A3033" s="71"/>
    </row>
    <row r="3034" spans="1:1">
      <c r="A3034" s="71"/>
    </row>
    <row r="3035" spans="1:1">
      <c r="A3035" s="71"/>
    </row>
    <row r="3036" spans="1:1">
      <c r="A3036" s="71"/>
    </row>
    <row r="3037" spans="1:1">
      <c r="A3037" s="71"/>
    </row>
    <row r="3038" spans="1:1">
      <c r="A3038" s="71"/>
    </row>
    <row r="3039" spans="1:1">
      <c r="A3039" s="71"/>
    </row>
    <row r="3040" spans="1:1">
      <c r="A3040" s="71"/>
    </row>
    <row r="3041" spans="1:1">
      <c r="A3041" s="71"/>
    </row>
    <row r="3042" spans="1:1">
      <c r="A3042" s="71"/>
    </row>
    <row r="3043" spans="1:1">
      <c r="A3043" s="71"/>
    </row>
    <row r="3044" spans="1:1">
      <c r="A3044" s="71"/>
    </row>
    <row r="3045" spans="1:1">
      <c r="A3045" s="71"/>
    </row>
    <row r="3046" spans="1:1">
      <c r="A3046" s="71"/>
    </row>
    <row r="3047" spans="1:1">
      <c r="A3047" s="71"/>
    </row>
    <row r="3048" spans="1:1">
      <c r="A3048" s="71"/>
    </row>
    <row r="3049" spans="1:1">
      <c r="A3049" s="71"/>
    </row>
    <row r="3050" spans="1:1">
      <c r="A3050" s="71"/>
    </row>
    <row r="3051" spans="1:1">
      <c r="A3051" s="71"/>
    </row>
    <row r="3052" spans="1:1">
      <c r="A3052" s="71"/>
    </row>
    <row r="3053" spans="1:1">
      <c r="A3053" s="71"/>
    </row>
    <row r="3054" spans="1:1">
      <c r="A3054" s="71"/>
    </row>
    <row r="3055" spans="1:1">
      <c r="A3055" s="71"/>
    </row>
    <row r="3056" spans="1:1">
      <c r="A3056" s="71"/>
    </row>
    <row r="3057" spans="1:1">
      <c r="A3057" s="71"/>
    </row>
    <row r="3058" spans="1:1">
      <c r="A3058" s="71"/>
    </row>
    <row r="3059" spans="1:1">
      <c r="A3059" s="71"/>
    </row>
    <row r="3060" spans="1:1">
      <c r="A3060" s="71"/>
    </row>
    <row r="3061" spans="1:1">
      <c r="A3061" s="71"/>
    </row>
    <row r="3062" spans="1:1">
      <c r="A3062" s="71"/>
    </row>
    <row r="3063" spans="1:1">
      <c r="A3063" s="71"/>
    </row>
    <row r="3064" spans="1:1">
      <c r="A3064" s="71"/>
    </row>
    <row r="3065" spans="1:1">
      <c r="A3065" s="71"/>
    </row>
    <row r="3066" spans="1:1">
      <c r="A3066" s="71"/>
    </row>
    <row r="3067" spans="1:1">
      <c r="A3067" s="71"/>
    </row>
    <row r="3068" spans="1:1">
      <c r="A3068" s="71"/>
    </row>
    <row r="3069" spans="1:1">
      <c r="A3069" s="71"/>
    </row>
    <row r="3070" spans="1:1">
      <c r="A3070" s="71"/>
    </row>
    <row r="3071" spans="1:1">
      <c r="A3071" s="71"/>
    </row>
    <row r="3072" spans="1:1">
      <c r="A3072" s="71"/>
    </row>
    <row r="3073" spans="1:1">
      <c r="A3073" s="71"/>
    </row>
    <row r="3074" spans="1:1">
      <c r="A3074" s="71"/>
    </row>
    <row r="3075" spans="1:1">
      <c r="A3075" s="71"/>
    </row>
    <row r="3076" spans="1:1">
      <c r="A3076" s="71"/>
    </row>
    <row r="3077" spans="1:1">
      <c r="A3077" s="71"/>
    </row>
    <row r="3078" spans="1:1">
      <c r="A3078" s="71"/>
    </row>
    <row r="3079" spans="1:1">
      <c r="A3079" s="71"/>
    </row>
    <row r="3080" spans="1:1">
      <c r="A3080" s="71"/>
    </row>
    <row r="3081" spans="1:1">
      <c r="A3081" s="71"/>
    </row>
    <row r="3082" spans="1:1">
      <c r="A3082" s="71"/>
    </row>
    <row r="3083" spans="1:1">
      <c r="A3083" s="71"/>
    </row>
    <row r="3084" spans="1:1">
      <c r="A3084" s="71"/>
    </row>
    <row r="3085" spans="1:1">
      <c r="A3085" s="71"/>
    </row>
    <row r="3086" spans="1:1">
      <c r="A3086" s="71"/>
    </row>
    <row r="3087" spans="1:1">
      <c r="A3087" s="71"/>
    </row>
    <row r="3088" spans="1:1">
      <c r="A3088" s="71"/>
    </row>
    <row r="3089" spans="1:1">
      <c r="A3089" s="71"/>
    </row>
    <row r="3090" spans="1:1">
      <c r="A3090" s="71"/>
    </row>
    <row r="3091" spans="1:1">
      <c r="A3091" s="71"/>
    </row>
    <row r="3092" spans="1:1">
      <c r="A3092" s="71"/>
    </row>
    <row r="3093" spans="1:1">
      <c r="A3093" s="71"/>
    </row>
    <row r="3094" spans="1:1">
      <c r="A3094" s="71"/>
    </row>
    <row r="3095" spans="1:1">
      <c r="A3095" s="71"/>
    </row>
    <row r="3096" spans="1:1">
      <c r="A3096" s="71"/>
    </row>
    <row r="3097" spans="1:1">
      <c r="A3097" s="71"/>
    </row>
    <row r="3098" spans="1:1">
      <c r="A3098" s="71"/>
    </row>
    <row r="3099" spans="1:1">
      <c r="A3099" s="71"/>
    </row>
    <row r="3100" spans="1:1">
      <c r="A3100" s="71"/>
    </row>
    <row r="3101" spans="1:1">
      <c r="A3101" s="71"/>
    </row>
    <row r="3102" spans="1:1">
      <c r="A3102" s="71"/>
    </row>
    <row r="3103" spans="1:1">
      <c r="A3103" s="71"/>
    </row>
    <row r="3104" spans="1:1">
      <c r="A3104" s="71"/>
    </row>
    <row r="3105" spans="1:1">
      <c r="A3105" s="71"/>
    </row>
    <row r="3106" spans="1:1">
      <c r="A3106" s="71"/>
    </row>
    <row r="3107" spans="1:1">
      <c r="A3107" s="71"/>
    </row>
    <row r="3108" spans="1:1">
      <c r="A3108" s="71"/>
    </row>
    <row r="3109" spans="1:1">
      <c r="A3109" s="71"/>
    </row>
    <row r="3110" spans="1:1">
      <c r="A3110" s="71"/>
    </row>
    <row r="3111" spans="1:1">
      <c r="A3111" s="71"/>
    </row>
    <row r="3112" spans="1:1">
      <c r="A3112" s="71"/>
    </row>
    <row r="3113" spans="1:1">
      <c r="A3113" s="71"/>
    </row>
    <row r="3114" spans="1:1">
      <c r="A3114" s="71"/>
    </row>
    <row r="3115" spans="1:1">
      <c r="A3115" s="71"/>
    </row>
    <row r="3116" spans="1:1">
      <c r="A3116" s="71"/>
    </row>
    <row r="3117" spans="1:1">
      <c r="A3117" s="71"/>
    </row>
    <row r="3118" spans="1:1">
      <c r="A3118" s="71"/>
    </row>
    <row r="3119" spans="1:1">
      <c r="A3119" s="71"/>
    </row>
    <row r="3120" spans="1:1">
      <c r="A3120" s="71"/>
    </row>
    <row r="3121" spans="1:1">
      <c r="A3121" s="71"/>
    </row>
    <row r="3122" spans="1:1">
      <c r="A3122" s="71"/>
    </row>
    <row r="3123" spans="1:1">
      <c r="A3123" s="71"/>
    </row>
    <row r="3124" spans="1:1">
      <c r="A3124" s="71"/>
    </row>
    <row r="3125" spans="1:1">
      <c r="A3125" s="71"/>
    </row>
    <row r="3126" spans="1:1">
      <c r="A3126" s="71"/>
    </row>
    <row r="3127" spans="1:1">
      <c r="A3127" s="71"/>
    </row>
    <row r="3128" spans="1:1">
      <c r="A3128" s="71"/>
    </row>
    <row r="3129" spans="1:1">
      <c r="A3129" s="71"/>
    </row>
    <row r="3130" spans="1:1">
      <c r="A3130" s="71"/>
    </row>
    <row r="3131" spans="1:1">
      <c r="A3131" s="71"/>
    </row>
    <row r="3132" spans="1:1">
      <c r="A3132" s="71"/>
    </row>
    <row r="3133" spans="1:1">
      <c r="A3133" s="71"/>
    </row>
    <row r="3134" spans="1:1">
      <c r="A3134" s="71"/>
    </row>
    <row r="3135" spans="1:1">
      <c r="A3135" s="71"/>
    </row>
    <row r="3136" spans="1:1">
      <c r="A3136" s="71"/>
    </row>
    <row r="3137" spans="1:1">
      <c r="A3137" s="71"/>
    </row>
    <row r="3138" spans="1:1">
      <c r="A3138" s="71"/>
    </row>
    <row r="3139" spans="1:1">
      <c r="A3139" s="71"/>
    </row>
    <row r="3140" spans="1:1">
      <c r="A3140" s="71"/>
    </row>
    <row r="3141" spans="1:1">
      <c r="A3141" s="71"/>
    </row>
    <row r="3142" spans="1:1">
      <c r="A3142" s="71"/>
    </row>
    <row r="3143" spans="1:1">
      <c r="A3143" s="71"/>
    </row>
    <row r="3144" spans="1:1">
      <c r="A3144" s="71"/>
    </row>
    <row r="3145" spans="1:1">
      <c r="A3145" s="71"/>
    </row>
    <row r="3146" spans="1:1">
      <c r="A3146" s="71"/>
    </row>
    <row r="3147" spans="1:1">
      <c r="A3147" s="71"/>
    </row>
    <row r="3148" spans="1:1">
      <c r="A3148" s="71"/>
    </row>
    <row r="3149" spans="1:1">
      <c r="A3149" s="71"/>
    </row>
    <row r="3150" spans="1:1">
      <c r="A3150" s="71"/>
    </row>
    <row r="3151" spans="1:1">
      <c r="A3151" s="71"/>
    </row>
    <row r="3152" spans="1:1">
      <c r="A3152" s="71"/>
    </row>
    <row r="3153" spans="1:1">
      <c r="A3153" s="71"/>
    </row>
    <row r="3154" spans="1:1">
      <c r="A3154" s="71"/>
    </row>
    <row r="3155" spans="1:1">
      <c r="A3155" s="71"/>
    </row>
    <row r="3156" spans="1:1">
      <c r="A3156" s="71"/>
    </row>
    <row r="3157" spans="1:1">
      <c r="A3157" s="71"/>
    </row>
    <row r="3158" spans="1:1">
      <c r="A3158" s="71"/>
    </row>
    <row r="3159" spans="1:1">
      <c r="A3159" s="71"/>
    </row>
    <row r="3160" spans="1:1">
      <c r="A3160" s="71"/>
    </row>
    <row r="3161" spans="1:1">
      <c r="A3161" s="71"/>
    </row>
    <row r="3162" spans="1:1">
      <c r="A3162" s="71"/>
    </row>
    <row r="3163" spans="1:1">
      <c r="A3163" s="71"/>
    </row>
    <row r="3164" spans="1:1">
      <c r="A3164" s="71"/>
    </row>
    <row r="3165" spans="1:1">
      <c r="A3165" s="71"/>
    </row>
    <row r="3166" spans="1:1">
      <c r="A3166" s="71"/>
    </row>
    <row r="3167" spans="1:1">
      <c r="A3167" s="71"/>
    </row>
    <row r="3168" spans="1:1">
      <c r="A3168" s="71"/>
    </row>
    <row r="3169" spans="1:1">
      <c r="A3169" s="71"/>
    </row>
    <row r="3170" spans="1:1">
      <c r="A3170" s="71"/>
    </row>
    <row r="3171" spans="1:1">
      <c r="A3171" s="71"/>
    </row>
    <row r="3172" spans="1:1">
      <c r="A3172" s="71"/>
    </row>
    <row r="3173" spans="1:1">
      <c r="A3173" s="71"/>
    </row>
    <row r="3174" spans="1:1">
      <c r="A3174" s="71"/>
    </row>
    <row r="3175" spans="1:1">
      <c r="A3175" s="71"/>
    </row>
    <row r="3176" spans="1:1">
      <c r="A3176" s="71"/>
    </row>
    <row r="3177" spans="1:1">
      <c r="A3177" s="71"/>
    </row>
    <row r="3178" spans="1:1">
      <c r="A3178" s="71"/>
    </row>
    <row r="3179" spans="1:1">
      <c r="A3179" s="71"/>
    </row>
    <row r="3180" spans="1:1">
      <c r="A3180" s="71"/>
    </row>
    <row r="3181" spans="1:1">
      <c r="A3181" s="71"/>
    </row>
    <row r="3182" spans="1:1">
      <c r="A3182" s="71"/>
    </row>
    <row r="3183" spans="1:1">
      <c r="A3183" s="71"/>
    </row>
    <row r="3184" spans="1:1">
      <c r="A3184" s="71"/>
    </row>
    <row r="3185" spans="1:1">
      <c r="A3185" s="71"/>
    </row>
    <row r="3186" spans="1:1">
      <c r="A3186" s="71"/>
    </row>
    <row r="3187" spans="1:1">
      <c r="A3187" s="71"/>
    </row>
    <row r="3188" spans="1:1">
      <c r="A3188" s="71"/>
    </row>
    <row r="3189" spans="1:1">
      <c r="A3189" s="71"/>
    </row>
    <row r="3190" spans="1:1">
      <c r="A3190" s="71"/>
    </row>
    <row r="3191" spans="1:1">
      <c r="A3191" s="71"/>
    </row>
    <row r="3192" spans="1:1">
      <c r="A3192" s="71"/>
    </row>
    <row r="3193" spans="1:1">
      <c r="A3193" s="71"/>
    </row>
    <row r="3194" spans="1:1">
      <c r="A3194" s="71"/>
    </row>
    <row r="3195" spans="1:1">
      <c r="A3195" s="71"/>
    </row>
    <row r="3196" spans="1:1">
      <c r="A3196" s="71"/>
    </row>
    <row r="3197" spans="1:1">
      <c r="A3197" s="71"/>
    </row>
    <row r="3198" spans="1:1">
      <c r="A3198" s="71"/>
    </row>
    <row r="3199" spans="1:1">
      <c r="A3199" s="71"/>
    </row>
    <row r="3200" spans="1:1">
      <c r="A3200" s="71"/>
    </row>
    <row r="3201" spans="1:1">
      <c r="A3201" s="71"/>
    </row>
    <row r="3202" spans="1:1">
      <c r="A3202" s="71"/>
    </row>
    <row r="3203" spans="1:1">
      <c r="A3203" s="71"/>
    </row>
    <row r="3204" spans="1:1">
      <c r="A3204" s="71"/>
    </row>
    <row r="3205" spans="1:1">
      <c r="A3205" s="71"/>
    </row>
    <row r="3206" spans="1:1">
      <c r="A3206" s="71"/>
    </row>
    <row r="3207" spans="1:1">
      <c r="A3207" s="71"/>
    </row>
    <row r="3208" spans="1:1">
      <c r="A3208" s="71"/>
    </row>
    <row r="3209" spans="1:1">
      <c r="A3209" s="71"/>
    </row>
    <row r="3210" spans="1:1">
      <c r="A3210" s="71"/>
    </row>
    <row r="3211" spans="1:1">
      <c r="A3211" s="71"/>
    </row>
    <row r="3212" spans="1:1">
      <c r="A3212" s="71"/>
    </row>
    <row r="3213" spans="1:1">
      <c r="A3213" s="71"/>
    </row>
    <row r="3214" spans="1:1">
      <c r="A3214" s="71"/>
    </row>
    <row r="3215" spans="1:1">
      <c r="A3215" s="71"/>
    </row>
    <row r="3216" spans="1:1">
      <c r="A3216" s="71"/>
    </row>
    <row r="3217" spans="1:1">
      <c r="A3217" s="71"/>
    </row>
    <row r="3218" spans="1:1">
      <c r="A3218" s="71"/>
    </row>
    <row r="3219" spans="1:1">
      <c r="A3219" s="71"/>
    </row>
    <row r="3220" spans="1:1">
      <c r="A3220" s="71"/>
    </row>
    <row r="3221" spans="1:1">
      <c r="A3221" s="71"/>
    </row>
    <row r="3222" spans="1:1">
      <c r="A3222" s="71"/>
    </row>
    <row r="3223" spans="1:1">
      <c r="A3223" s="71"/>
    </row>
    <row r="3224" spans="1:1">
      <c r="A3224" s="71"/>
    </row>
    <row r="3225" spans="1:1">
      <c r="A3225" s="71"/>
    </row>
    <row r="3226" spans="1:1">
      <c r="A3226" s="71"/>
    </row>
    <row r="3227" spans="1:1">
      <c r="A3227" s="71"/>
    </row>
    <row r="3228" spans="1:1">
      <c r="A3228" s="71"/>
    </row>
    <row r="3229" spans="1:1">
      <c r="A3229" s="71"/>
    </row>
    <row r="3230" spans="1:1">
      <c r="A3230" s="71"/>
    </row>
    <row r="3231" spans="1:1">
      <c r="A3231" s="71"/>
    </row>
    <row r="3232" spans="1:1">
      <c r="A3232" s="71"/>
    </row>
    <row r="3233" spans="1:1">
      <c r="A3233" s="71"/>
    </row>
    <row r="3234" spans="1:1">
      <c r="A3234" s="71"/>
    </row>
    <row r="3235" spans="1:1">
      <c r="A3235" s="71"/>
    </row>
    <row r="3236" spans="1:1">
      <c r="A3236" s="71"/>
    </row>
    <row r="3237" spans="1:1">
      <c r="A3237" s="71"/>
    </row>
    <row r="3238" spans="1:1">
      <c r="A3238" s="71"/>
    </row>
    <row r="3239" spans="1:1">
      <c r="A3239" s="71"/>
    </row>
    <row r="3240" spans="1:1">
      <c r="A3240" s="71"/>
    </row>
    <row r="3241" spans="1:1">
      <c r="A3241" s="71"/>
    </row>
    <row r="3242" spans="1:1">
      <c r="A3242" s="71"/>
    </row>
    <row r="3243" spans="1:1">
      <c r="A3243" s="71"/>
    </row>
    <row r="3244" spans="1:1">
      <c r="A3244" s="71"/>
    </row>
    <row r="3245" spans="1:1">
      <c r="A3245" s="71"/>
    </row>
    <row r="3246" spans="1:1">
      <c r="A3246" s="71"/>
    </row>
    <row r="3247" spans="1:1">
      <c r="A3247" s="71"/>
    </row>
    <row r="3248" spans="1:1">
      <c r="A3248" s="71"/>
    </row>
    <row r="3249" spans="1:1">
      <c r="A3249" s="71"/>
    </row>
    <row r="3250" spans="1:1">
      <c r="A3250" s="71"/>
    </row>
    <row r="3251" spans="1:1">
      <c r="A3251" s="71"/>
    </row>
    <row r="3252" spans="1:1">
      <c r="A3252" s="71"/>
    </row>
    <row r="3253" spans="1:1">
      <c r="A3253" s="71"/>
    </row>
    <row r="3254" spans="1:1">
      <c r="A3254" s="71"/>
    </row>
    <row r="3255" spans="1:1">
      <c r="A3255" s="71"/>
    </row>
    <row r="3256" spans="1:1">
      <c r="A3256" s="71"/>
    </row>
    <row r="3257" spans="1:1">
      <c r="A3257" s="71"/>
    </row>
    <row r="3258" spans="1:1">
      <c r="A3258" s="71"/>
    </row>
    <row r="3259" spans="1:1">
      <c r="A3259" s="71"/>
    </row>
    <row r="3260" spans="1:1">
      <c r="A3260" s="71"/>
    </row>
    <row r="3261" spans="1:1">
      <c r="A3261" s="71"/>
    </row>
    <row r="3262" spans="1:1">
      <c r="A3262" s="71"/>
    </row>
    <row r="3263" spans="1:1">
      <c r="A3263" s="71"/>
    </row>
    <row r="3264" spans="1:1">
      <c r="A3264" s="71"/>
    </row>
    <row r="3265" spans="1:1">
      <c r="A3265" s="71"/>
    </row>
    <row r="3266" spans="1:1">
      <c r="A3266" s="71"/>
    </row>
    <row r="3267" spans="1:1">
      <c r="A3267" s="71"/>
    </row>
    <row r="3268" spans="1:1">
      <c r="A3268" s="71"/>
    </row>
    <row r="3269" spans="1:1">
      <c r="A3269" s="71"/>
    </row>
    <row r="3270" spans="1:1">
      <c r="A3270" s="71"/>
    </row>
    <row r="3271" spans="1:1">
      <c r="A3271" s="71"/>
    </row>
    <row r="3272" spans="1:1">
      <c r="A3272" s="71"/>
    </row>
    <row r="3273" spans="1:1">
      <c r="A3273" s="71"/>
    </row>
    <row r="3274" spans="1:1">
      <c r="A3274" s="71"/>
    </row>
    <row r="3275" spans="1:1">
      <c r="A3275" s="71"/>
    </row>
    <row r="3276" spans="1:1">
      <c r="A3276" s="71"/>
    </row>
    <row r="3277" spans="1:1">
      <c r="A3277" s="71"/>
    </row>
    <row r="3278" spans="1:1">
      <c r="A3278" s="71"/>
    </row>
    <row r="3279" spans="1:1">
      <c r="A3279" s="71"/>
    </row>
    <row r="3280" spans="1:1">
      <c r="A3280" s="71"/>
    </row>
    <row r="3281" spans="1:1">
      <c r="A3281" s="71"/>
    </row>
    <row r="3282" spans="1:1">
      <c r="A3282" s="71"/>
    </row>
    <row r="3283" spans="1:1">
      <c r="A3283" s="71"/>
    </row>
    <row r="3284" spans="1:1">
      <c r="A3284" s="71"/>
    </row>
    <row r="3285" spans="1:1">
      <c r="A3285" s="71"/>
    </row>
    <row r="3286" spans="1:1">
      <c r="A3286" s="71"/>
    </row>
    <row r="3287" spans="1:1">
      <c r="A3287" s="71"/>
    </row>
    <row r="3288" spans="1:1">
      <c r="A3288" s="71"/>
    </row>
    <row r="3289" spans="1:1">
      <c r="A3289" s="71"/>
    </row>
    <row r="3290" spans="1:1">
      <c r="A3290" s="71"/>
    </row>
    <row r="3291" spans="1:1">
      <c r="A3291" s="71"/>
    </row>
    <row r="3292" spans="1:1">
      <c r="A3292" s="71"/>
    </row>
    <row r="3293" spans="1:1">
      <c r="A3293" s="71"/>
    </row>
    <row r="3294" spans="1:1">
      <c r="A3294" s="71"/>
    </row>
    <row r="3295" spans="1:1">
      <c r="A3295" s="71"/>
    </row>
    <row r="3296" spans="1:1">
      <c r="A3296" s="71"/>
    </row>
    <row r="3297" spans="1:1">
      <c r="A3297" s="71"/>
    </row>
    <row r="3298" spans="1:1">
      <c r="A3298" s="71"/>
    </row>
    <row r="3299" spans="1:1">
      <c r="A3299" s="71"/>
    </row>
    <row r="3300" spans="1:1">
      <c r="A3300" s="71"/>
    </row>
    <row r="3301" spans="1:1">
      <c r="A3301" s="71"/>
    </row>
    <row r="3302" spans="1:1">
      <c r="A3302" s="71"/>
    </row>
    <row r="3303" spans="1:1">
      <c r="A3303" s="71"/>
    </row>
    <row r="3304" spans="1:1">
      <c r="A3304" s="71"/>
    </row>
    <row r="3305" spans="1:1">
      <c r="A3305" s="71"/>
    </row>
    <row r="3306" spans="1:1">
      <c r="A3306" s="71"/>
    </row>
    <row r="3307" spans="1:1">
      <c r="A3307" s="71"/>
    </row>
    <row r="3308" spans="1:1">
      <c r="A3308" s="71"/>
    </row>
    <row r="3309" spans="1:1">
      <c r="A3309" s="71"/>
    </row>
    <row r="3310" spans="1:1">
      <c r="A3310" s="71"/>
    </row>
    <row r="3311" spans="1:1">
      <c r="A3311" s="71"/>
    </row>
    <row r="3312" spans="1:1">
      <c r="A3312" s="71"/>
    </row>
    <row r="3313" spans="1:1">
      <c r="A3313" s="71"/>
    </row>
    <row r="3314" spans="1:1">
      <c r="A3314" s="71"/>
    </row>
    <row r="3315" spans="1:1">
      <c r="A3315" s="71"/>
    </row>
    <row r="3316" spans="1:1">
      <c r="A3316" s="71"/>
    </row>
    <row r="3317" spans="1:1">
      <c r="A3317" s="71"/>
    </row>
    <row r="3318" spans="1:1">
      <c r="A3318" s="71"/>
    </row>
    <row r="3319" spans="1:1">
      <c r="A3319" s="71"/>
    </row>
    <row r="3320" spans="1:1">
      <c r="A3320" s="71"/>
    </row>
    <row r="3321" spans="1:1">
      <c r="A3321" s="71"/>
    </row>
    <row r="3322" spans="1:1">
      <c r="A3322" s="71"/>
    </row>
    <row r="3323" spans="1:1">
      <c r="A3323" s="71"/>
    </row>
    <row r="3324" spans="1:1">
      <c r="A3324" s="71"/>
    </row>
    <row r="3325" spans="1:1">
      <c r="A3325" s="71"/>
    </row>
    <row r="3326" spans="1:1">
      <c r="A3326" s="71"/>
    </row>
    <row r="3327" spans="1:1">
      <c r="A3327" s="71"/>
    </row>
    <row r="3328" spans="1:1">
      <c r="A3328" s="71"/>
    </row>
    <row r="3329" spans="1:1">
      <c r="A3329" s="71"/>
    </row>
    <row r="3330" spans="1:1">
      <c r="A3330" s="71"/>
    </row>
    <row r="3331" spans="1:1">
      <c r="A3331" s="71"/>
    </row>
    <row r="3332" spans="1:1">
      <c r="A3332" s="71"/>
    </row>
    <row r="3333" spans="1:1">
      <c r="A3333" s="71"/>
    </row>
    <row r="3334" spans="1:1">
      <c r="A3334" s="71"/>
    </row>
    <row r="3335" spans="1:1">
      <c r="A3335" s="71"/>
    </row>
    <row r="3336" spans="1:1">
      <c r="A3336" s="71"/>
    </row>
    <row r="3337" spans="1:1">
      <c r="A3337" s="71"/>
    </row>
    <row r="3338" spans="1:1">
      <c r="A3338" s="71"/>
    </row>
    <row r="3339" spans="1:1">
      <c r="A3339" s="71"/>
    </row>
    <row r="3340" spans="1:1">
      <c r="A3340" s="71"/>
    </row>
    <row r="3341" spans="1:1">
      <c r="A3341" s="71"/>
    </row>
    <row r="3342" spans="1:1">
      <c r="A3342" s="71"/>
    </row>
    <row r="3343" spans="1:1">
      <c r="A3343" s="71"/>
    </row>
    <row r="3344" spans="1:1">
      <c r="A3344" s="71"/>
    </row>
    <row r="3345" spans="1:1">
      <c r="A3345" s="71"/>
    </row>
    <row r="3346" spans="1:1">
      <c r="A3346" s="71"/>
    </row>
    <row r="3347" spans="1:1">
      <c r="A3347" s="71"/>
    </row>
    <row r="3348" spans="1:1">
      <c r="A3348" s="71"/>
    </row>
    <row r="3349" spans="1:1">
      <c r="A3349" s="71"/>
    </row>
    <row r="3350" spans="1:1">
      <c r="A3350" s="71"/>
    </row>
    <row r="3351" spans="1:1">
      <c r="A3351" s="71"/>
    </row>
    <row r="3352" spans="1:1">
      <c r="A3352" s="71"/>
    </row>
    <row r="3353" spans="1:1">
      <c r="A3353" s="71"/>
    </row>
    <row r="3354" spans="1:1">
      <c r="A3354" s="71"/>
    </row>
    <row r="3355" spans="1:1">
      <c r="A3355" s="71"/>
    </row>
    <row r="3356" spans="1:1">
      <c r="A3356" s="71"/>
    </row>
    <row r="3357" spans="1:1">
      <c r="A3357" s="71"/>
    </row>
    <row r="3358" spans="1:1">
      <c r="A3358" s="71"/>
    </row>
    <row r="3359" spans="1:1">
      <c r="A3359" s="71"/>
    </row>
    <row r="3360" spans="1:1">
      <c r="A3360" s="71"/>
    </row>
    <row r="3361" spans="1:1">
      <c r="A3361" s="71"/>
    </row>
    <row r="3362" spans="1:1">
      <c r="A3362" s="71"/>
    </row>
    <row r="3363" spans="1:1">
      <c r="A3363" s="71"/>
    </row>
    <row r="3364" spans="1:1">
      <c r="A3364" s="71"/>
    </row>
    <row r="3365" spans="1:1">
      <c r="A3365" s="71"/>
    </row>
    <row r="3366" spans="1:1">
      <c r="A3366" s="71"/>
    </row>
    <row r="3367" spans="1:1">
      <c r="A3367" s="71"/>
    </row>
    <row r="3368" spans="1:1">
      <c r="A3368" s="71"/>
    </row>
    <row r="3369" spans="1:1">
      <c r="A3369" s="71"/>
    </row>
    <row r="3370" spans="1:1">
      <c r="A3370" s="71"/>
    </row>
    <row r="3371" spans="1:1">
      <c r="A3371" s="71"/>
    </row>
    <row r="3372" spans="1:1">
      <c r="A3372" s="71"/>
    </row>
    <row r="3373" spans="1:1">
      <c r="A3373" s="71"/>
    </row>
    <row r="3374" spans="1:1">
      <c r="A3374" s="71"/>
    </row>
    <row r="3375" spans="1:1">
      <c r="A3375" s="71"/>
    </row>
    <row r="3376" spans="1:1">
      <c r="A3376" s="71"/>
    </row>
    <row r="3377" spans="1:1">
      <c r="A3377" s="71"/>
    </row>
    <row r="3378" spans="1:1">
      <c r="A3378" s="71"/>
    </row>
    <row r="3379" spans="1:1">
      <c r="A3379" s="71"/>
    </row>
    <row r="3380" spans="1:1">
      <c r="A3380" s="71"/>
    </row>
    <row r="3381" spans="1:1">
      <c r="A3381" s="71"/>
    </row>
    <row r="3382" spans="1:1">
      <c r="A3382" s="71"/>
    </row>
    <row r="3383" spans="1:1">
      <c r="A3383" s="71"/>
    </row>
    <row r="3384" spans="1:1">
      <c r="A3384" s="71"/>
    </row>
    <row r="3385" spans="1:1">
      <c r="A3385" s="71"/>
    </row>
    <row r="3386" spans="1:1">
      <c r="A3386" s="71"/>
    </row>
    <row r="3387" spans="1:1">
      <c r="A3387" s="71"/>
    </row>
    <row r="3388" spans="1:1">
      <c r="A3388" s="71"/>
    </row>
    <row r="3389" spans="1:1">
      <c r="A3389" s="71"/>
    </row>
    <row r="3390" spans="1:1">
      <c r="A3390" s="71"/>
    </row>
    <row r="3391" spans="1:1">
      <c r="A3391" s="71"/>
    </row>
    <row r="3392" spans="1:1">
      <c r="A3392" s="71"/>
    </row>
    <row r="3393" spans="1:1">
      <c r="A3393" s="71"/>
    </row>
    <row r="3394" spans="1:1">
      <c r="A3394" s="71"/>
    </row>
    <row r="3395" spans="1:1">
      <c r="A3395" s="71"/>
    </row>
    <row r="3396" spans="1:1">
      <c r="A3396" s="71"/>
    </row>
    <row r="3397" spans="1:1">
      <c r="A3397" s="71"/>
    </row>
    <row r="3398" spans="1:1">
      <c r="A3398" s="71"/>
    </row>
    <row r="3399" spans="1:1">
      <c r="A3399" s="71"/>
    </row>
    <row r="3400" spans="1:1">
      <c r="A3400" s="71"/>
    </row>
    <row r="3401" spans="1:1">
      <c r="A3401" s="71"/>
    </row>
    <row r="3402" spans="1:1">
      <c r="A3402" s="71"/>
    </row>
    <row r="3403" spans="1:1">
      <c r="A3403" s="71"/>
    </row>
    <row r="3404" spans="1:1">
      <c r="A3404" s="71"/>
    </row>
    <row r="3405" spans="1:1">
      <c r="A3405" s="71"/>
    </row>
    <row r="3406" spans="1:1">
      <c r="A3406" s="71"/>
    </row>
    <row r="3407" spans="1:1">
      <c r="A3407" s="71"/>
    </row>
    <row r="3408" spans="1:1">
      <c r="A3408" s="71"/>
    </row>
    <row r="3409" spans="1:1">
      <c r="A3409" s="71"/>
    </row>
    <row r="3410" spans="1:1">
      <c r="A3410" s="71"/>
    </row>
    <row r="3411" spans="1:1">
      <c r="A3411" s="71"/>
    </row>
    <row r="3412" spans="1:1">
      <c r="A3412" s="71"/>
    </row>
    <row r="3413" spans="1:1">
      <c r="A3413" s="71"/>
    </row>
    <row r="3414" spans="1:1">
      <c r="A3414" s="71"/>
    </row>
    <row r="3415" spans="1:1">
      <c r="A3415" s="71"/>
    </row>
    <row r="3416" spans="1:1">
      <c r="A3416" s="71"/>
    </row>
    <row r="3417" spans="1:1">
      <c r="A3417" s="71"/>
    </row>
    <row r="3418" spans="1:1">
      <c r="A3418" s="71"/>
    </row>
    <row r="3419" spans="1:1">
      <c r="A3419" s="71"/>
    </row>
    <row r="3420" spans="1:1">
      <c r="A3420" s="71"/>
    </row>
    <row r="3421" spans="1:1">
      <c r="A3421" s="71"/>
    </row>
    <row r="3422" spans="1:1">
      <c r="A3422" s="71"/>
    </row>
    <row r="3423" spans="1:1">
      <c r="A3423" s="71"/>
    </row>
    <row r="3424" spans="1:1">
      <c r="A3424" s="71"/>
    </row>
    <row r="3425" spans="1:1">
      <c r="A3425" s="71"/>
    </row>
    <row r="3426" spans="1:1">
      <c r="A3426" s="71"/>
    </row>
    <row r="3427" spans="1:1">
      <c r="A3427" s="71"/>
    </row>
    <row r="3428" spans="1:1">
      <c r="A3428" s="71"/>
    </row>
    <row r="3429" spans="1:1">
      <c r="A3429" s="71"/>
    </row>
    <row r="3430" spans="1:1">
      <c r="A3430" s="71"/>
    </row>
    <row r="3431" spans="1:1">
      <c r="A3431" s="71"/>
    </row>
    <row r="3432" spans="1:1">
      <c r="A3432" s="71"/>
    </row>
    <row r="3433" spans="1:1">
      <c r="A3433" s="71"/>
    </row>
    <row r="3434" spans="1:1">
      <c r="A3434" s="71"/>
    </row>
    <row r="3435" spans="1:1">
      <c r="A3435" s="71"/>
    </row>
    <row r="3436" spans="1:1">
      <c r="A3436" s="71"/>
    </row>
    <row r="3437" spans="1:1">
      <c r="A3437" s="71"/>
    </row>
    <row r="3438" spans="1:1">
      <c r="A3438" s="71"/>
    </row>
    <row r="3439" spans="1:1">
      <c r="A3439" s="71"/>
    </row>
    <row r="3440" spans="1:1">
      <c r="A3440" s="71"/>
    </row>
    <row r="3441" spans="1:1">
      <c r="A3441" s="71"/>
    </row>
    <row r="3442" spans="1:1">
      <c r="A3442" s="71"/>
    </row>
    <row r="3443" spans="1:1">
      <c r="A3443" s="71"/>
    </row>
    <row r="3444" spans="1:1">
      <c r="A3444" s="71"/>
    </row>
    <row r="3445" spans="1:1">
      <c r="A3445" s="71"/>
    </row>
    <row r="3446" spans="1:1">
      <c r="A3446" s="71"/>
    </row>
    <row r="3447" spans="1:1">
      <c r="A3447" s="71"/>
    </row>
    <row r="3448" spans="1:1">
      <c r="A3448" s="71"/>
    </row>
    <row r="3449" spans="1:1">
      <c r="A3449" s="71"/>
    </row>
    <row r="3450" spans="1:1">
      <c r="A3450" s="71"/>
    </row>
    <row r="3451" spans="1:1">
      <c r="A3451" s="71"/>
    </row>
    <row r="3452" spans="1:1">
      <c r="A3452" s="71"/>
    </row>
    <row r="3453" spans="1:1">
      <c r="A3453" s="71"/>
    </row>
    <row r="3454" spans="1:1">
      <c r="A3454" s="71"/>
    </row>
    <row r="3455" spans="1:1">
      <c r="A3455" s="71"/>
    </row>
    <row r="3456" spans="1:1">
      <c r="A3456" s="71"/>
    </row>
    <row r="3457" spans="1:1">
      <c r="A3457" s="71"/>
    </row>
    <row r="3458" spans="1:1">
      <c r="A3458" s="71"/>
    </row>
    <row r="3459" spans="1:1">
      <c r="A3459" s="71"/>
    </row>
    <row r="3460" spans="1:1">
      <c r="A3460" s="71"/>
    </row>
    <row r="3461" spans="1:1">
      <c r="A3461" s="71"/>
    </row>
    <row r="3462" spans="1:1">
      <c r="A3462" s="71"/>
    </row>
    <row r="3463" spans="1:1">
      <c r="A3463" s="71"/>
    </row>
    <row r="3464" spans="1:1">
      <c r="A3464" s="71"/>
    </row>
    <row r="3465" spans="1:1">
      <c r="A3465" s="71"/>
    </row>
    <row r="3466" spans="1:1">
      <c r="A3466" s="71"/>
    </row>
    <row r="3467" spans="1:1">
      <c r="A3467" s="71"/>
    </row>
    <row r="3468" spans="1:1">
      <c r="A3468" s="71"/>
    </row>
    <row r="3469" spans="1:1">
      <c r="A3469" s="71"/>
    </row>
    <row r="3470" spans="1:1">
      <c r="A3470" s="71"/>
    </row>
    <row r="3471" spans="1:1">
      <c r="A3471" s="71"/>
    </row>
    <row r="3472" spans="1:1">
      <c r="A3472" s="71"/>
    </row>
    <row r="3473" spans="1:1">
      <c r="A3473" s="71"/>
    </row>
    <row r="3474" spans="1:1">
      <c r="A3474" s="71"/>
    </row>
    <row r="3475" spans="1:1">
      <c r="A3475" s="71"/>
    </row>
    <row r="3476" spans="1:1">
      <c r="A3476" s="71"/>
    </row>
    <row r="3477" spans="1:1">
      <c r="A3477" s="71"/>
    </row>
    <row r="3478" spans="1:1">
      <c r="A3478" s="71"/>
    </row>
    <row r="3479" spans="1:1">
      <c r="A3479" s="71"/>
    </row>
    <row r="3480" spans="1:1">
      <c r="A3480" s="71"/>
    </row>
    <row r="3481" spans="1:1">
      <c r="A3481" s="71"/>
    </row>
    <row r="3482" spans="1:1">
      <c r="A3482" s="71"/>
    </row>
    <row r="3483" spans="1:1">
      <c r="A3483" s="71"/>
    </row>
    <row r="3484" spans="1:1">
      <c r="A3484" s="71"/>
    </row>
    <row r="3485" spans="1:1">
      <c r="A3485" s="71"/>
    </row>
    <row r="3486" spans="1:1">
      <c r="A3486" s="71"/>
    </row>
    <row r="3487" spans="1:1">
      <c r="A3487" s="71"/>
    </row>
    <row r="3488" spans="1:1">
      <c r="A3488" s="71"/>
    </row>
    <row r="3489" spans="1:1">
      <c r="A3489" s="71"/>
    </row>
    <row r="3490" spans="1:1">
      <c r="A3490" s="71"/>
    </row>
    <row r="3491" spans="1:1">
      <c r="A3491" s="71"/>
    </row>
    <row r="3492" spans="1:1">
      <c r="A3492" s="71"/>
    </row>
    <row r="3493" spans="1:1">
      <c r="A3493" s="71"/>
    </row>
    <row r="3494" spans="1:1">
      <c r="A3494" s="71"/>
    </row>
    <row r="3495" spans="1:1">
      <c r="A3495" s="71"/>
    </row>
    <row r="3496" spans="1:1">
      <c r="A3496" s="71"/>
    </row>
    <row r="3497" spans="1:1">
      <c r="A3497" s="71"/>
    </row>
    <row r="3498" spans="1:1">
      <c r="A3498" s="71"/>
    </row>
    <row r="3499" spans="1:1">
      <c r="A3499" s="71"/>
    </row>
    <row r="3500" spans="1:1">
      <c r="A3500" s="71"/>
    </row>
    <row r="3501" spans="1:1">
      <c r="A3501" s="71"/>
    </row>
    <row r="3502" spans="1:1">
      <c r="A3502" s="71"/>
    </row>
    <row r="3503" spans="1:1">
      <c r="A3503" s="71"/>
    </row>
    <row r="3504" spans="1:1">
      <c r="A3504" s="71"/>
    </row>
    <row r="3505" spans="1:1">
      <c r="A3505" s="71"/>
    </row>
    <row r="3506" spans="1:1">
      <c r="A3506" s="71"/>
    </row>
    <row r="3507" spans="1:1">
      <c r="A3507" s="71"/>
    </row>
    <row r="3508" spans="1:1">
      <c r="A3508" s="71"/>
    </row>
    <row r="3509" spans="1:1">
      <c r="A3509" s="71"/>
    </row>
    <row r="3510" spans="1:1">
      <c r="A3510" s="71"/>
    </row>
    <row r="3511" spans="1:1">
      <c r="A3511" s="71"/>
    </row>
    <row r="3512" spans="1:1">
      <c r="A3512" s="71"/>
    </row>
    <row r="3513" spans="1:1">
      <c r="A3513" s="71"/>
    </row>
    <row r="3514" spans="1:1">
      <c r="A3514" s="71"/>
    </row>
    <row r="3515" spans="1:1">
      <c r="A3515" s="71"/>
    </row>
    <row r="3516" spans="1:1">
      <c r="A3516" s="71"/>
    </row>
    <row r="3517" spans="1:1">
      <c r="A3517" s="71"/>
    </row>
    <row r="3518" spans="1:1">
      <c r="A3518" s="71"/>
    </row>
    <row r="3519" spans="1:1">
      <c r="A3519" s="71"/>
    </row>
    <row r="3520" spans="1:1">
      <c r="A3520" s="71"/>
    </row>
    <row r="3521" spans="1:1">
      <c r="A3521" s="71"/>
    </row>
    <row r="3522" spans="1:1">
      <c r="A3522" s="71"/>
    </row>
    <row r="3523" spans="1:1">
      <c r="A3523" s="71"/>
    </row>
    <row r="3524" spans="1:1">
      <c r="A3524" s="71"/>
    </row>
    <row r="3525" spans="1:1">
      <c r="A3525" s="71"/>
    </row>
    <row r="3526" spans="1:1">
      <c r="A3526" s="71"/>
    </row>
    <row r="3527" spans="1:1">
      <c r="A3527" s="71"/>
    </row>
    <row r="3528" spans="1:1">
      <c r="A3528" s="71"/>
    </row>
    <row r="3529" spans="1:1">
      <c r="A3529" s="71"/>
    </row>
    <row r="3530" spans="1:1">
      <c r="A3530" s="71"/>
    </row>
    <row r="3531" spans="1:1">
      <c r="A3531" s="71"/>
    </row>
    <row r="3532" spans="1:1">
      <c r="A3532" s="71"/>
    </row>
    <row r="3533" spans="1:1">
      <c r="A3533" s="71"/>
    </row>
    <row r="3534" spans="1:1">
      <c r="A3534" s="71"/>
    </row>
    <row r="3535" spans="1:1">
      <c r="A3535" s="71"/>
    </row>
    <row r="3536" spans="1:1">
      <c r="A3536" s="71"/>
    </row>
    <row r="3537" spans="1:1">
      <c r="A3537" s="71"/>
    </row>
    <row r="3538" spans="1:1">
      <c r="A3538" s="71"/>
    </row>
    <row r="3539" spans="1:1">
      <c r="A3539" s="71"/>
    </row>
    <row r="3540" spans="1:1">
      <c r="A3540" s="71"/>
    </row>
    <row r="3541" spans="1:1">
      <c r="A3541" s="71"/>
    </row>
    <row r="3542" spans="1:1">
      <c r="A3542" s="71"/>
    </row>
    <row r="3543" spans="1:1">
      <c r="A3543" s="71"/>
    </row>
    <row r="3544" spans="1:1">
      <c r="A3544" s="71"/>
    </row>
    <row r="3545" spans="1:1">
      <c r="A3545" s="71"/>
    </row>
    <row r="3546" spans="1:1">
      <c r="A3546" s="71"/>
    </row>
    <row r="3547" spans="1:1">
      <c r="A3547" s="71"/>
    </row>
    <row r="3548" spans="1:1">
      <c r="A3548" s="71"/>
    </row>
    <row r="3549" spans="1:1">
      <c r="A3549" s="71"/>
    </row>
    <row r="3550" spans="1:1">
      <c r="A3550" s="71"/>
    </row>
    <row r="3551" spans="1:1">
      <c r="A3551" s="71"/>
    </row>
    <row r="3552" spans="1:1">
      <c r="A3552" s="71"/>
    </row>
    <row r="3553" spans="1:1">
      <c r="A3553" s="71"/>
    </row>
    <row r="3554" spans="1:1">
      <c r="A3554" s="71"/>
    </row>
    <row r="3555" spans="1:1">
      <c r="A3555" s="71"/>
    </row>
    <row r="3556" spans="1:1">
      <c r="A3556" s="71"/>
    </row>
    <row r="3557" spans="1:1">
      <c r="A3557" s="71"/>
    </row>
    <row r="3558" spans="1:1">
      <c r="A3558" s="71"/>
    </row>
    <row r="3559" spans="1:1">
      <c r="A3559" s="71"/>
    </row>
    <row r="3560" spans="1:1">
      <c r="A3560" s="71"/>
    </row>
    <row r="3561" spans="1:1">
      <c r="A3561" s="71"/>
    </row>
    <row r="3562" spans="1:1">
      <c r="A3562" s="71"/>
    </row>
    <row r="3563" spans="1:1">
      <c r="A3563" s="71"/>
    </row>
    <row r="3564" spans="1:1">
      <c r="A3564" s="71"/>
    </row>
    <row r="3565" spans="1:1">
      <c r="A3565" s="71"/>
    </row>
    <row r="3566" spans="1:1">
      <c r="A3566" s="71"/>
    </row>
    <row r="3567" spans="1:1">
      <c r="A3567" s="71"/>
    </row>
    <row r="3568" spans="1:1">
      <c r="A3568" s="71"/>
    </row>
    <row r="3569" spans="1:1">
      <c r="A3569" s="71"/>
    </row>
    <row r="3570" spans="1:1">
      <c r="A3570" s="71"/>
    </row>
    <row r="3571" spans="1:1">
      <c r="A3571" s="71"/>
    </row>
    <row r="3572" spans="1:1">
      <c r="A3572" s="71"/>
    </row>
    <row r="3573" spans="1:1">
      <c r="A3573" s="71"/>
    </row>
    <row r="3574" spans="1:1">
      <c r="A3574" s="71"/>
    </row>
    <row r="3575" spans="1:1">
      <c r="A3575" s="71"/>
    </row>
    <row r="3576" spans="1:1">
      <c r="A3576" s="71"/>
    </row>
    <row r="3577" spans="1:1">
      <c r="A3577" s="71"/>
    </row>
    <row r="3578" spans="1:1">
      <c r="A3578" s="71"/>
    </row>
    <row r="3579" spans="1:1">
      <c r="A3579" s="71"/>
    </row>
    <row r="3580" spans="1:1">
      <c r="A3580" s="71"/>
    </row>
    <row r="3581" spans="1:1">
      <c r="A3581" s="71"/>
    </row>
    <row r="3582" spans="1:1">
      <c r="A3582" s="71"/>
    </row>
    <row r="3583" spans="1:1">
      <c r="A3583" s="71"/>
    </row>
    <row r="3584" spans="1:1">
      <c r="A3584" s="71"/>
    </row>
    <row r="3585" spans="1:1">
      <c r="A3585" s="71"/>
    </row>
    <row r="3586" spans="1:1">
      <c r="A3586" s="71"/>
    </row>
    <row r="3587" spans="1:1">
      <c r="A3587" s="71"/>
    </row>
    <row r="3588" spans="1:1">
      <c r="A3588" s="71"/>
    </row>
    <row r="3589" spans="1:1">
      <c r="A3589" s="71"/>
    </row>
    <row r="3590" spans="1:1">
      <c r="A3590" s="71"/>
    </row>
    <row r="3591" spans="1:1">
      <c r="A3591" s="71"/>
    </row>
    <row r="3592" spans="1:1">
      <c r="A3592" s="71"/>
    </row>
    <row r="3593" spans="1:1">
      <c r="A3593" s="71"/>
    </row>
    <row r="3594" spans="1:1">
      <c r="A3594" s="71"/>
    </row>
    <row r="3595" spans="1:1">
      <c r="A3595" s="71"/>
    </row>
    <row r="3596" spans="1:1">
      <c r="A3596" s="71"/>
    </row>
    <row r="3597" spans="1:1">
      <c r="A3597" s="71"/>
    </row>
    <row r="3598" spans="1:1">
      <c r="A3598" s="71"/>
    </row>
    <row r="3599" spans="1:1">
      <c r="A3599" s="71"/>
    </row>
    <row r="3600" spans="1:1">
      <c r="A3600" s="71"/>
    </row>
    <row r="3601" spans="1:1">
      <c r="A3601" s="71"/>
    </row>
    <row r="3602" spans="1:1">
      <c r="A3602" s="71"/>
    </row>
    <row r="3603" spans="1:1">
      <c r="A3603" s="71"/>
    </row>
    <row r="3604" spans="1:1">
      <c r="A3604" s="71"/>
    </row>
    <row r="3605" spans="1:1">
      <c r="A3605" s="71"/>
    </row>
    <row r="3606" spans="1:1">
      <c r="A3606" s="71"/>
    </row>
    <row r="3607" spans="1:1">
      <c r="A3607" s="71"/>
    </row>
    <row r="3608" spans="1:1">
      <c r="A3608" s="71"/>
    </row>
    <row r="3609" spans="1:1">
      <c r="A3609" s="71"/>
    </row>
    <row r="3610" spans="1:1">
      <c r="A3610" s="71"/>
    </row>
    <row r="3611" spans="1:1">
      <c r="A3611" s="71"/>
    </row>
    <row r="3612" spans="1:1">
      <c r="A3612" s="71"/>
    </row>
    <row r="3613" spans="1:1">
      <c r="A3613" s="71"/>
    </row>
    <row r="3614" spans="1:1">
      <c r="A3614" s="71"/>
    </row>
    <row r="3615" spans="1:1">
      <c r="A3615" s="71"/>
    </row>
    <row r="3616" spans="1:1">
      <c r="A3616" s="71"/>
    </row>
    <row r="3617" spans="1:1">
      <c r="A3617" s="71"/>
    </row>
    <row r="3618" spans="1:1">
      <c r="A3618" s="71"/>
    </row>
    <row r="3619" spans="1:1">
      <c r="A3619" s="71"/>
    </row>
    <row r="3620" spans="1:1">
      <c r="A3620" s="71"/>
    </row>
    <row r="3621" spans="1:1">
      <c r="A3621" s="71"/>
    </row>
    <row r="3622" spans="1:1">
      <c r="A3622" s="71"/>
    </row>
    <row r="3623" spans="1:1">
      <c r="A3623" s="71"/>
    </row>
    <row r="3624" spans="1:1">
      <c r="A3624" s="71"/>
    </row>
    <row r="3625" spans="1:1">
      <c r="A3625" s="71"/>
    </row>
    <row r="3626" spans="1:1">
      <c r="A3626" s="71"/>
    </row>
    <row r="3627" spans="1:1">
      <c r="A3627" s="71"/>
    </row>
    <row r="3628" spans="1:1">
      <c r="A3628" s="71"/>
    </row>
    <row r="3629" spans="1:1">
      <c r="A3629" s="71"/>
    </row>
    <row r="3630" spans="1:1">
      <c r="A3630" s="71"/>
    </row>
    <row r="3631" spans="1:1">
      <c r="A3631" s="71"/>
    </row>
    <row r="3632" spans="1:1">
      <c r="A3632" s="71"/>
    </row>
    <row r="3633" spans="1:1">
      <c r="A3633" s="71"/>
    </row>
    <row r="3634" spans="1:1">
      <c r="A3634" s="71"/>
    </row>
    <row r="3635" spans="1:1">
      <c r="A3635" s="71"/>
    </row>
    <row r="3636" spans="1:1">
      <c r="A3636" s="71"/>
    </row>
    <row r="3637" spans="1:1">
      <c r="A3637" s="71"/>
    </row>
    <row r="3638" spans="1:1">
      <c r="A3638" s="71"/>
    </row>
    <row r="3639" spans="1:1">
      <c r="A3639" s="71"/>
    </row>
    <row r="3640" spans="1:1">
      <c r="A3640" s="71"/>
    </row>
    <row r="3641" spans="1:1">
      <c r="A3641" s="71"/>
    </row>
    <row r="3642" spans="1:1">
      <c r="A3642" s="71"/>
    </row>
    <row r="3643" spans="1:1">
      <c r="A3643" s="71"/>
    </row>
    <row r="3644" spans="1:1">
      <c r="A3644" s="71"/>
    </row>
    <row r="3645" spans="1:1">
      <c r="A3645" s="71"/>
    </row>
    <row r="3646" spans="1:1">
      <c r="A3646" s="71"/>
    </row>
    <row r="3647" spans="1:1">
      <c r="A3647" s="71"/>
    </row>
    <row r="3648" spans="1:1">
      <c r="A3648" s="71"/>
    </row>
    <row r="3649" spans="1:1">
      <c r="A3649" s="71"/>
    </row>
    <row r="3650" spans="1:1">
      <c r="A3650" s="71"/>
    </row>
    <row r="3651" spans="1:1">
      <c r="A3651" s="71"/>
    </row>
    <row r="3652" spans="1:1">
      <c r="A3652" s="71"/>
    </row>
    <row r="3653" spans="1:1">
      <c r="A3653" s="71"/>
    </row>
    <row r="3654" spans="1:1">
      <c r="A3654" s="71"/>
    </row>
    <row r="3655" spans="1:1">
      <c r="A3655" s="71"/>
    </row>
    <row r="3656" spans="1:1">
      <c r="A3656" s="71"/>
    </row>
    <row r="3657" spans="1:1">
      <c r="A3657" s="71"/>
    </row>
    <row r="3658" spans="1:1">
      <c r="A3658" s="71"/>
    </row>
    <row r="3659" spans="1:1">
      <c r="A3659" s="71"/>
    </row>
    <row r="3660" spans="1:1">
      <c r="A3660" s="71"/>
    </row>
    <row r="3661" spans="1:1">
      <c r="A3661" s="71"/>
    </row>
    <row r="3662" spans="1:1">
      <c r="A3662" s="71"/>
    </row>
    <row r="3663" spans="1:1">
      <c r="A3663" s="71"/>
    </row>
    <row r="3664" spans="1:1">
      <c r="A3664" s="71"/>
    </row>
    <row r="3665" spans="1:1">
      <c r="A3665" s="71"/>
    </row>
    <row r="3666" spans="1:1">
      <c r="A3666" s="71"/>
    </row>
    <row r="3667" spans="1:1">
      <c r="A3667" s="71"/>
    </row>
    <row r="3668" spans="1:1">
      <c r="A3668" s="71"/>
    </row>
    <row r="3669" spans="1:1">
      <c r="A3669" s="71"/>
    </row>
    <row r="3670" spans="1:1">
      <c r="A3670" s="71"/>
    </row>
    <row r="3671" spans="1:1">
      <c r="A3671" s="71"/>
    </row>
    <row r="3672" spans="1:1">
      <c r="A3672" s="71"/>
    </row>
    <row r="3673" spans="1:1">
      <c r="A3673" s="71"/>
    </row>
    <row r="3674" spans="1:1">
      <c r="A3674" s="71"/>
    </row>
    <row r="3675" spans="1:1">
      <c r="A3675" s="71"/>
    </row>
    <row r="3676" spans="1:1">
      <c r="A3676" s="71"/>
    </row>
    <row r="3677" spans="1:1">
      <c r="A3677" s="71"/>
    </row>
    <row r="3678" spans="1:1">
      <c r="A3678" s="71"/>
    </row>
    <row r="3679" spans="1:1">
      <c r="A3679" s="71"/>
    </row>
    <row r="3680" spans="1:1">
      <c r="A3680" s="71"/>
    </row>
    <row r="3681" spans="1:1">
      <c r="A3681" s="71"/>
    </row>
    <row r="3682" spans="1:1">
      <c r="A3682" s="71"/>
    </row>
    <row r="3683" spans="1:1">
      <c r="A3683" s="71"/>
    </row>
    <row r="3684" spans="1:1">
      <c r="A3684" s="71"/>
    </row>
    <row r="3685" spans="1:1">
      <c r="A3685" s="71"/>
    </row>
    <row r="3686" spans="1:1">
      <c r="A3686" s="71"/>
    </row>
    <row r="3687" spans="1:1">
      <c r="A3687" s="71"/>
    </row>
    <row r="3688" spans="1:1">
      <c r="A3688" s="71"/>
    </row>
    <row r="3689" spans="1:1">
      <c r="A3689" s="71"/>
    </row>
    <row r="3690" spans="1:1">
      <c r="A3690" s="71"/>
    </row>
    <row r="3691" spans="1:1">
      <c r="A3691" s="71"/>
    </row>
    <row r="3692" spans="1:1">
      <c r="A3692" s="71"/>
    </row>
    <row r="3693" spans="1:1">
      <c r="A3693" s="71"/>
    </row>
    <row r="3694" spans="1:1">
      <c r="A3694" s="71"/>
    </row>
    <row r="3695" spans="1:1">
      <c r="A3695" s="71"/>
    </row>
    <row r="3696" spans="1:1">
      <c r="A3696" s="71"/>
    </row>
    <row r="3697" spans="1:1">
      <c r="A3697" s="71"/>
    </row>
    <row r="3698" spans="1:1">
      <c r="A3698" s="71"/>
    </row>
    <row r="3699" spans="1:1">
      <c r="A3699" s="71"/>
    </row>
    <row r="3700" spans="1:1">
      <c r="A3700" s="71"/>
    </row>
    <row r="3701" spans="1:1">
      <c r="A3701" s="71"/>
    </row>
    <row r="3702" spans="1:1">
      <c r="A3702" s="71"/>
    </row>
    <row r="3703" spans="1:1">
      <c r="A3703" s="71"/>
    </row>
    <row r="3704" spans="1:1">
      <c r="A3704" s="71"/>
    </row>
    <row r="3705" spans="1:1">
      <c r="A3705" s="71"/>
    </row>
    <row r="3706" spans="1:1">
      <c r="A3706" s="71"/>
    </row>
    <row r="3707" spans="1:1">
      <c r="A3707" s="71"/>
    </row>
    <row r="3708" spans="1:1">
      <c r="A3708" s="71"/>
    </row>
    <row r="3709" spans="1:1">
      <c r="A3709" s="71"/>
    </row>
    <row r="3710" spans="1:1">
      <c r="A3710" s="71"/>
    </row>
    <row r="3711" spans="1:1">
      <c r="A3711" s="71"/>
    </row>
    <row r="3712" spans="1:1">
      <c r="A3712" s="71"/>
    </row>
    <row r="3713" spans="1:1">
      <c r="A3713" s="71"/>
    </row>
    <row r="3714" spans="1:1">
      <c r="A3714" s="71"/>
    </row>
    <row r="3715" spans="1:1">
      <c r="A3715" s="71"/>
    </row>
    <row r="3716" spans="1:1">
      <c r="A3716" s="71"/>
    </row>
    <row r="3717" spans="1:1">
      <c r="A3717" s="71"/>
    </row>
    <row r="3718" spans="1:1">
      <c r="A3718" s="71"/>
    </row>
    <row r="3719" spans="1:1">
      <c r="A3719" s="71"/>
    </row>
    <row r="3720" spans="1:1">
      <c r="A3720" s="71"/>
    </row>
    <row r="3721" spans="1:1">
      <c r="A3721" s="71"/>
    </row>
    <row r="3722" spans="1:1">
      <c r="A3722" s="71"/>
    </row>
    <row r="3723" spans="1:1">
      <c r="A3723" s="71"/>
    </row>
    <row r="3724" spans="1:1">
      <c r="A3724" s="71"/>
    </row>
    <row r="3725" spans="1:1">
      <c r="A3725" s="71"/>
    </row>
    <row r="3726" spans="1:1">
      <c r="A3726" s="71"/>
    </row>
    <row r="3727" spans="1:1">
      <c r="A3727" s="71"/>
    </row>
    <row r="3728" spans="1:1">
      <c r="A3728" s="71"/>
    </row>
    <row r="3729" spans="1:1">
      <c r="A3729" s="71"/>
    </row>
    <row r="3730" spans="1:1">
      <c r="A3730" s="71"/>
    </row>
    <row r="3731" spans="1:1">
      <c r="A3731" s="71"/>
    </row>
    <row r="3732" spans="1:1">
      <c r="A3732" s="71"/>
    </row>
    <row r="3733" spans="1:1">
      <c r="A3733" s="71"/>
    </row>
    <row r="3734" spans="1:1">
      <c r="A3734" s="71"/>
    </row>
    <row r="3735" spans="1:1">
      <c r="A3735" s="71"/>
    </row>
    <row r="3736" spans="1:1">
      <c r="A3736" s="71"/>
    </row>
    <row r="3737" spans="1:1">
      <c r="A3737" s="71"/>
    </row>
    <row r="3738" spans="1:1">
      <c r="A3738" s="71"/>
    </row>
    <row r="3739" spans="1:1">
      <c r="A3739" s="71"/>
    </row>
    <row r="3740" spans="1:1">
      <c r="A3740" s="71"/>
    </row>
    <row r="3741" spans="1:1">
      <c r="A3741" s="71"/>
    </row>
    <row r="3742" spans="1:1">
      <c r="A3742" s="71"/>
    </row>
    <row r="3743" spans="1:1">
      <c r="A3743" s="71"/>
    </row>
    <row r="3744" spans="1:1">
      <c r="A3744" s="71"/>
    </row>
    <row r="3745" spans="1:1">
      <c r="A3745" s="71"/>
    </row>
    <row r="3746" spans="1:1">
      <c r="A3746" s="71"/>
    </row>
    <row r="3747" spans="1:1">
      <c r="A3747" s="71"/>
    </row>
    <row r="3748" spans="1:1">
      <c r="A3748" s="71"/>
    </row>
    <row r="3749" spans="1:1">
      <c r="A3749" s="71"/>
    </row>
    <row r="3750" spans="1:1">
      <c r="A3750" s="71"/>
    </row>
    <row r="3751" spans="1:1">
      <c r="A3751" s="71"/>
    </row>
    <row r="3752" spans="1:1">
      <c r="A3752" s="71"/>
    </row>
    <row r="3753" spans="1:1">
      <c r="A3753" s="71"/>
    </row>
    <row r="3754" spans="1:1">
      <c r="A3754" s="71"/>
    </row>
    <row r="3755" spans="1:1">
      <c r="A3755" s="71"/>
    </row>
    <row r="3756" spans="1:1">
      <c r="A3756" s="71"/>
    </row>
    <row r="3757" spans="1:1">
      <c r="A3757" s="71"/>
    </row>
    <row r="3758" spans="1:1">
      <c r="A3758" s="71"/>
    </row>
    <row r="3759" spans="1:1">
      <c r="A3759" s="71"/>
    </row>
    <row r="3760" spans="1:1">
      <c r="A3760" s="71"/>
    </row>
    <row r="3761" spans="1:1">
      <c r="A3761" s="71"/>
    </row>
    <row r="3762" spans="1:1">
      <c r="A3762" s="71"/>
    </row>
    <row r="3763" spans="1:1">
      <c r="A3763" s="71"/>
    </row>
    <row r="3764" spans="1:1">
      <c r="A3764" s="71"/>
    </row>
    <row r="3765" spans="1:1">
      <c r="A3765" s="71"/>
    </row>
    <row r="3766" spans="1:1">
      <c r="A3766" s="71"/>
    </row>
    <row r="3767" spans="1:1">
      <c r="A3767" s="71"/>
    </row>
    <row r="3768" spans="1:1">
      <c r="A3768" s="71"/>
    </row>
    <row r="3769" spans="1:1">
      <c r="A3769" s="71"/>
    </row>
    <row r="3770" spans="1:1">
      <c r="A3770" s="71"/>
    </row>
    <row r="3771" spans="1:1">
      <c r="A3771" s="71"/>
    </row>
    <row r="3772" spans="1:1">
      <c r="A3772" s="71"/>
    </row>
    <row r="3773" spans="1:1">
      <c r="A3773" s="71"/>
    </row>
    <row r="3774" spans="1:1">
      <c r="A3774" s="71"/>
    </row>
    <row r="3775" spans="1:1">
      <c r="A3775" s="71"/>
    </row>
    <row r="3776" spans="1:1">
      <c r="A3776" s="71"/>
    </row>
    <row r="3777" spans="1:1">
      <c r="A3777" s="71"/>
    </row>
    <row r="3778" spans="1:1">
      <c r="A3778" s="71"/>
    </row>
    <row r="3779" spans="1:1">
      <c r="A3779" s="71"/>
    </row>
    <row r="3780" spans="1:1">
      <c r="A3780" s="71"/>
    </row>
    <row r="3781" spans="1:1">
      <c r="A3781" s="71"/>
    </row>
    <row r="3782" spans="1:1">
      <c r="A3782" s="71"/>
    </row>
    <row r="3783" spans="1:1">
      <c r="A3783" s="71"/>
    </row>
    <row r="3784" spans="1:1">
      <c r="A3784" s="71"/>
    </row>
    <row r="3785" spans="1:1">
      <c r="A3785" s="71"/>
    </row>
    <row r="3786" spans="1:1">
      <c r="A3786" s="71"/>
    </row>
    <row r="3787" spans="1:1">
      <c r="A3787" s="71"/>
    </row>
    <row r="3788" spans="1:1">
      <c r="A3788" s="71"/>
    </row>
    <row r="3789" spans="1:1">
      <c r="A3789" s="71"/>
    </row>
    <row r="3790" spans="1:1">
      <c r="A3790" s="71"/>
    </row>
    <row r="3791" spans="1:1">
      <c r="A3791" s="71"/>
    </row>
    <row r="3792" spans="1:1">
      <c r="A3792" s="71"/>
    </row>
    <row r="3793" spans="1:1">
      <c r="A3793" s="71"/>
    </row>
    <row r="3794" spans="1:1">
      <c r="A3794" s="71"/>
    </row>
    <row r="3795" spans="1:1">
      <c r="A3795" s="71"/>
    </row>
    <row r="3796" spans="1:1">
      <c r="A3796" s="71"/>
    </row>
    <row r="3797" spans="1:1">
      <c r="A3797" s="71"/>
    </row>
    <row r="3798" spans="1:1">
      <c r="A3798" s="71"/>
    </row>
    <row r="3799" spans="1:1">
      <c r="A3799" s="71"/>
    </row>
    <row r="3800" spans="1:1">
      <c r="A3800" s="71"/>
    </row>
    <row r="3801" spans="1:1">
      <c r="A3801" s="71"/>
    </row>
    <row r="3802" spans="1:1">
      <c r="A3802" s="71"/>
    </row>
    <row r="3803" spans="1:1">
      <c r="A3803" s="71"/>
    </row>
    <row r="3804" spans="1:1">
      <c r="A3804" s="71"/>
    </row>
    <row r="3805" spans="1:1">
      <c r="A3805" s="71"/>
    </row>
    <row r="3806" spans="1:1">
      <c r="A3806" s="71"/>
    </row>
    <row r="3807" spans="1:1">
      <c r="A3807" s="71"/>
    </row>
    <row r="3808" spans="1:1">
      <c r="A3808" s="71"/>
    </row>
    <row r="3809" spans="1:1">
      <c r="A3809" s="71"/>
    </row>
    <row r="3810" spans="1:1">
      <c r="A3810" s="71"/>
    </row>
    <row r="3811" spans="1:1">
      <c r="A3811" s="71"/>
    </row>
    <row r="3812" spans="1:1">
      <c r="A3812" s="71"/>
    </row>
    <row r="3813" spans="1:1">
      <c r="A3813" s="71"/>
    </row>
    <row r="3814" spans="1:1">
      <c r="A3814" s="71"/>
    </row>
    <row r="3815" spans="1:1">
      <c r="A3815" s="71"/>
    </row>
    <row r="3816" spans="1:1">
      <c r="A3816" s="71"/>
    </row>
    <row r="3817" spans="1:1">
      <c r="A3817" s="71"/>
    </row>
    <row r="3818" spans="1:1">
      <c r="A3818" s="71"/>
    </row>
    <row r="3819" spans="1:1">
      <c r="A3819" s="71"/>
    </row>
    <row r="3820" spans="1:1">
      <c r="A3820" s="71"/>
    </row>
    <row r="3821" spans="1:1">
      <c r="A3821" s="71"/>
    </row>
    <row r="3822" spans="1:1">
      <c r="A3822" s="71"/>
    </row>
    <row r="3823" spans="1:1">
      <c r="A3823" s="71"/>
    </row>
    <row r="3824" spans="1:1">
      <c r="A3824" s="71"/>
    </row>
    <row r="3825" spans="1:1">
      <c r="A3825" s="71"/>
    </row>
    <row r="3826" spans="1:1">
      <c r="A3826" s="71"/>
    </row>
    <row r="3827" spans="1:1">
      <c r="A3827" s="71"/>
    </row>
    <row r="3828" spans="1:1">
      <c r="A3828" s="71"/>
    </row>
    <row r="3829" spans="1:1">
      <c r="A3829" s="71"/>
    </row>
    <row r="3830" spans="1:1">
      <c r="A3830" s="71"/>
    </row>
    <row r="3831" spans="1:1">
      <c r="A3831" s="71"/>
    </row>
    <row r="3832" spans="1:1">
      <c r="A3832" s="71"/>
    </row>
    <row r="3833" spans="1:1">
      <c r="A3833" s="71"/>
    </row>
    <row r="3834" spans="1:1">
      <c r="A3834" s="71"/>
    </row>
    <row r="3835" spans="1:1">
      <c r="A3835" s="71"/>
    </row>
    <row r="3836" spans="1:1">
      <c r="A3836" s="71"/>
    </row>
    <row r="3837" spans="1:1">
      <c r="A3837" s="71"/>
    </row>
    <row r="3838" spans="1:1">
      <c r="A3838" s="71"/>
    </row>
    <row r="3839" spans="1:1">
      <c r="A3839" s="71"/>
    </row>
    <row r="3840" spans="1:1">
      <c r="A3840" s="71"/>
    </row>
    <row r="3841" spans="1:1">
      <c r="A3841" s="71"/>
    </row>
    <row r="3842" spans="1:1">
      <c r="A3842" s="71"/>
    </row>
    <row r="3843" spans="1:1">
      <c r="A3843" s="71"/>
    </row>
    <row r="3844" spans="1:1">
      <c r="A3844" s="71"/>
    </row>
    <row r="3845" spans="1:1">
      <c r="A3845" s="71"/>
    </row>
    <row r="3846" spans="1:1">
      <c r="A3846" s="71"/>
    </row>
    <row r="3847" spans="1:1">
      <c r="A3847" s="71"/>
    </row>
    <row r="3848" spans="1:1">
      <c r="A3848" s="71"/>
    </row>
    <row r="3849" spans="1:1">
      <c r="A3849" s="71"/>
    </row>
    <row r="3850" spans="1:1">
      <c r="A3850" s="71"/>
    </row>
    <row r="3851" spans="1:1">
      <c r="A3851" s="71"/>
    </row>
    <row r="3852" spans="1:1">
      <c r="A3852" s="71"/>
    </row>
    <row r="3853" spans="1:1">
      <c r="A3853" s="71"/>
    </row>
    <row r="3854" spans="1:1">
      <c r="A3854" s="71"/>
    </row>
    <row r="3855" spans="1:1">
      <c r="A3855" s="71"/>
    </row>
    <row r="3856" spans="1:1">
      <c r="A3856" s="71"/>
    </row>
    <row r="3857" spans="1:1">
      <c r="A3857" s="71"/>
    </row>
    <row r="3858" spans="1:1">
      <c r="A3858" s="71"/>
    </row>
    <row r="3859" spans="1:1">
      <c r="A3859" s="71"/>
    </row>
    <row r="3860" spans="1:1">
      <c r="A3860" s="71"/>
    </row>
    <row r="3861" spans="1:1">
      <c r="A3861" s="71"/>
    </row>
    <row r="3862" spans="1:1">
      <c r="A3862" s="71"/>
    </row>
    <row r="3863" spans="1:1">
      <c r="A3863" s="71"/>
    </row>
    <row r="3864" spans="1:1">
      <c r="A3864" s="71"/>
    </row>
    <row r="3865" spans="1:1">
      <c r="A3865" s="71"/>
    </row>
    <row r="3866" spans="1:1">
      <c r="A3866" s="71"/>
    </row>
    <row r="3867" spans="1:1">
      <c r="A3867" s="71"/>
    </row>
    <row r="3868" spans="1:1">
      <c r="A3868" s="71"/>
    </row>
    <row r="3869" spans="1:1">
      <c r="A3869" s="71"/>
    </row>
    <row r="3870" spans="1:1">
      <c r="A3870" s="71"/>
    </row>
    <row r="3871" spans="1:1">
      <c r="A3871" s="71"/>
    </row>
    <row r="3872" spans="1:1">
      <c r="A3872" s="71"/>
    </row>
    <row r="3873" spans="1:1">
      <c r="A3873" s="71"/>
    </row>
    <row r="3874" spans="1:1">
      <c r="A3874" s="71"/>
    </row>
    <row r="3875" spans="1:1">
      <c r="A3875" s="71"/>
    </row>
    <row r="3876" spans="1:1">
      <c r="A3876" s="71"/>
    </row>
    <row r="3877" spans="1:1">
      <c r="A3877" s="71"/>
    </row>
    <row r="3878" spans="1:1">
      <c r="A3878" s="71"/>
    </row>
    <row r="3879" spans="1:1">
      <c r="A3879" s="71"/>
    </row>
    <row r="3880" spans="1:1">
      <c r="A3880" s="71"/>
    </row>
    <row r="3881" spans="1:1">
      <c r="A3881" s="71"/>
    </row>
    <row r="3882" spans="1:1">
      <c r="A3882" s="71"/>
    </row>
    <row r="3883" spans="1:1">
      <c r="A3883" s="71"/>
    </row>
    <row r="3884" spans="1:1">
      <c r="A3884" s="71"/>
    </row>
    <row r="3885" spans="1:1">
      <c r="A3885" s="71"/>
    </row>
    <row r="3886" spans="1:1">
      <c r="A3886" s="71"/>
    </row>
    <row r="3887" spans="1:1">
      <c r="A3887" s="71"/>
    </row>
    <row r="3888" spans="1:1">
      <c r="A3888" s="71"/>
    </row>
    <row r="3889" spans="1:1">
      <c r="A3889" s="71"/>
    </row>
    <row r="3890" spans="1:1">
      <c r="A3890" s="71"/>
    </row>
    <row r="3891" spans="1:1">
      <c r="A3891" s="71"/>
    </row>
    <row r="3892" spans="1:1">
      <c r="A3892" s="71"/>
    </row>
    <row r="3893" spans="1:1">
      <c r="A3893" s="71"/>
    </row>
    <row r="3894" spans="1:1">
      <c r="A3894" s="71"/>
    </row>
    <row r="3895" spans="1:1">
      <c r="A3895" s="71"/>
    </row>
    <row r="3896" spans="1:1">
      <c r="A3896" s="71"/>
    </row>
    <row r="3897" spans="1:1">
      <c r="A3897" s="71"/>
    </row>
    <row r="3898" spans="1:1">
      <c r="A3898" s="71"/>
    </row>
    <row r="3899" spans="1:1">
      <c r="A3899" s="71"/>
    </row>
    <row r="3900" spans="1:1">
      <c r="A3900" s="71"/>
    </row>
    <row r="3901" spans="1:1">
      <c r="A3901" s="71"/>
    </row>
    <row r="3902" spans="1:1">
      <c r="A3902" s="71"/>
    </row>
    <row r="3903" spans="1:1">
      <c r="A3903" s="71"/>
    </row>
    <row r="3904" spans="1:1">
      <c r="A3904" s="71"/>
    </row>
    <row r="3905" spans="1:1">
      <c r="A3905" s="71"/>
    </row>
    <row r="3906" spans="1:1">
      <c r="A3906" s="71"/>
    </row>
    <row r="3907" spans="1:1">
      <c r="A3907" s="71"/>
    </row>
    <row r="3908" spans="1:1">
      <c r="A3908" s="71"/>
    </row>
    <row r="3909" spans="1:1">
      <c r="A3909" s="71"/>
    </row>
    <row r="3910" spans="1:1">
      <c r="A3910" s="71"/>
    </row>
    <row r="3911" spans="1:1">
      <c r="A3911" s="71"/>
    </row>
    <row r="3912" spans="1:1">
      <c r="A3912" s="71"/>
    </row>
    <row r="3913" spans="1:1">
      <c r="A3913" s="71"/>
    </row>
    <row r="3914" spans="1:1">
      <c r="A3914" s="71"/>
    </row>
    <row r="3915" spans="1:1">
      <c r="A3915" s="71"/>
    </row>
    <row r="3916" spans="1:1">
      <c r="A3916" s="71"/>
    </row>
    <row r="3917" spans="1:1">
      <c r="A3917" s="71"/>
    </row>
    <row r="3918" spans="1:1">
      <c r="A3918" s="71"/>
    </row>
    <row r="3919" spans="1:1">
      <c r="A3919" s="71"/>
    </row>
    <row r="3920" spans="1:1">
      <c r="A3920" s="71"/>
    </row>
    <row r="3921" spans="1:1">
      <c r="A3921" s="71"/>
    </row>
    <row r="3922" spans="1:1">
      <c r="A3922" s="71"/>
    </row>
    <row r="3923" spans="1:1">
      <c r="A3923" s="71"/>
    </row>
    <row r="3924" spans="1:1">
      <c r="A3924" s="71"/>
    </row>
    <row r="3925" spans="1:1">
      <c r="A3925" s="71"/>
    </row>
    <row r="3926" spans="1:1">
      <c r="A3926" s="71"/>
    </row>
    <row r="3927" spans="1:1">
      <c r="A3927" s="71"/>
    </row>
    <row r="3928" spans="1:1">
      <c r="A3928" s="71"/>
    </row>
    <row r="3929" spans="1:1">
      <c r="A3929" s="71"/>
    </row>
    <row r="3930" spans="1:1">
      <c r="A3930" s="71"/>
    </row>
    <row r="3931" spans="1:1">
      <c r="A3931" s="71"/>
    </row>
    <row r="3932" spans="1:1">
      <c r="A3932" s="71"/>
    </row>
    <row r="3933" spans="1:1">
      <c r="A3933" s="71"/>
    </row>
    <row r="3934" spans="1:1">
      <c r="A3934" s="71"/>
    </row>
    <row r="3935" spans="1:1">
      <c r="A3935" s="71"/>
    </row>
    <row r="3936" spans="1:1">
      <c r="A3936" s="71"/>
    </row>
    <row r="3937" spans="1:1">
      <c r="A3937" s="71"/>
    </row>
    <row r="3938" spans="1:1">
      <c r="A3938" s="71"/>
    </row>
    <row r="3939" spans="1:1">
      <c r="A3939" s="71"/>
    </row>
    <row r="3940" spans="1:1">
      <c r="A3940" s="71"/>
    </row>
    <row r="3941" spans="1:1">
      <c r="A3941" s="71"/>
    </row>
    <row r="3942" spans="1:1">
      <c r="A3942" s="71"/>
    </row>
    <row r="3943" spans="1:1">
      <c r="A3943" s="71"/>
    </row>
    <row r="3944" spans="1:1">
      <c r="A3944" s="71"/>
    </row>
    <row r="3945" spans="1:1">
      <c r="A3945" s="71"/>
    </row>
    <row r="3946" spans="1:1">
      <c r="A3946" s="71"/>
    </row>
    <row r="3947" spans="1:1">
      <c r="A3947" s="71"/>
    </row>
    <row r="3948" spans="1:1">
      <c r="A3948" s="71"/>
    </row>
    <row r="3949" spans="1:1">
      <c r="A3949" s="71"/>
    </row>
    <row r="3950" spans="1:1">
      <c r="A3950" s="71"/>
    </row>
    <row r="3951" spans="1:1">
      <c r="A3951" s="71"/>
    </row>
    <row r="3952" spans="1:1">
      <c r="A3952" s="71"/>
    </row>
    <row r="3953" spans="1:1">
      <c r="A3953" s="71"/>
    </row>
    <row r="3954" spans="1:1">
      <c r="A3954" s="71"/>
    </row>
    <row r="3955" spans="1:1">
      <c r="A3955" s="71"/>
    </row>
    <row r="3956" spans="1:1">
      <c r="A3956" s="71"/>
    </row>
    <row r="3957" spans="1:1">
      <c r="A3957" s="71"/>
    </row>
    <row r="3958" spans="1:1">
      <c r="A3958" s="71"/>
    </row>
    <row r="3959" spans="1:1">
      <c r="A3959" s="71"/>
    </row>
    <row r="3960" spans="1:1">
      <c r="A3960" s="71"/>
    </row>
    <row r="3961" spans="1:1">
      <c r="A3961" s="71"/>
    </row>
    <row r="3962" spans="1:1">
      <c r="A3962" s="71"/>
    </row>
    <row r="3963" spans="1:1">
      <c r="A3963" s="71"/>
    </row>
    <row r="3964" spans="1:1">
      <c r="A3964" s="71"/>
    </row>
    <row r="3965" spans="1:1">
      <c r="A3965" s="71"/>
    </row>
    <row r="3966" spans="1:1">
      <c r="A3966" s="71"/>
    </row>
    <row r="3967" spans="1:1">
      <c r="A3967" s="71"/>
    </row>
    <row r="3968" spans="1:1">
      <c r="A3968" s="71"/>
    </row>
    <row r="3969" spans="1:1">
      <c r="A3969" s="71"/>
    </row>
    <row r="3970" spans="1:1">
      <c r="A3970" s="71"/>
    </row>
    <row r="3971" spans="1:1">
      <c r="A3971" s="71"/>
    </row>
    <row r="3972" spans="1:1">
      <c r="A3972" s="71"/>
    </row>
    <row r="3973" spans="1:1">
      <c r="A3973" s="71"/>
    </row>
    <row r="3974" spans="1:1">
      <c r="A3974" s="71"/>
    </row>
    <row r="3975" spans="1:1">
      <c r="A3975" s="71"/>
    </row>
    <row r="3976" spans="1:1">
      <c r="A3976" s="71"/>
    </row>
    <row r="3977" spans="1:1">
      <c r="A3977" s="71"/>
    </row>
    <row r="3978" spans="1:1">
      <c r="A3978" s="71"/>
    </row>
    <row r="3979" spans="1:1">
      <c r="A3979" s="71"/>
    </row>
    <row r="3980" spans="1:1">
      <c r="A3980" s="71"/>
    </row>
    <row r="3981" spans="1:1">
      <c r="A3981" s="71"/>
    </row>
    <row r="3982" spans="1:1">
      <c r="A3982" s="71"/>
    </row>
    <row r="3983" spans="1:1">
      <c r="A3983" s="71"/>
    </row>
    <row r="3984" spans="1:1">
      <c r="A3984" s="71"/>
    </row>
    <row r="3985" spans="1:1">
      <c r="A3985" s="71"/>
    </row>
    <row r="3986" spans="1:1">
      <c r="A3986" s="71"/>
    </row>
    <row r="3987" spans="1:1">
      <c r="A3987" s="71"/>
    </row>
    <row r="3988" spans="1:1">
      <c r="A3988" s="71"/>
    </row>
    <row r="3989" spans="1:1">
      <c r="A3989" s="71"/>
    </row>
    <row r="3990" spans="1:1">
      <c r="A3990" s="71"/>
    </row>
    <row r="3991" spans="1:1">
      <c r="A3991" s="71"/>
    </row>
    <row r="3992" spans="1:1">
      <c r="A3992" s="71"/>
    </row>
    <row r="3993" spans="1:1">
      <c r="A3993" s="71"/>
    </row>
    <row r="3994" spans="1:1">
      <c r="A3994" s="71"/>
    </row>
    <row r="3995" spans="1:1">
      <c r="A3995" s="71"/>
    </row>
    <row r="3996" spans="1:1">
      <c r="A3996" s="71"/>
    </row>
    <row r="3997" spans="1:1">
      <c r="A3997" s="71"/>
    </row>
    <row r="3998" spans="1:1">
      <c r="A3998" s="71"/>
    </row>
    <row r="3999" spans="1:1">
      <c r="A3999" s="71"/>
    </row>
    <row r="4000" spans="1:1">
      <c r="A4000" s="71"/>
    </row>
    <row r="4001" spans="1:1">
      <c r="A4001" s="71"/>
    </row>
    <row r="4002" spans="1:1">
      <c r="A4002" s="71"/>
    </row>
    <row r="4003" spans="1:1">
      <c r="A4003" s="71"/>
    </row>
    <row r="4004" spans="1:1">
      <c r="A4004" s="71"/>
    </row>
    <row r="4005" spans="1:1">
      <c r="A4005" s="71"/>
    </row>
    <row r="4006" spans="1:1">
      <c r="A4006" s="71"/>
    </row>
    <row r="4007" spans="1:1">
      <c r="A4007" s="71"/>
    </row>
    <row r="4008" spans="1:1">
      <c r="A4008" s="71"/>
    </row>
    <row r="4009" spans="1:1">
      <c r="A4009" s="71"/>
    </row>
    <row r="4010" spans="1:1">
      <c r="A4010" s="71"/>
    </row>
    <row r="4011" spans="1:1">
      <c r="A4011" s="71"/>
    </row>
    <row r="4012" spans="1:1">
      <c r="A4012" s="71"/>
    </row>
    <row r="4013" spans="1:1">
      <c r="A4013" s="71"/>
    </row>
    <row r="4014" spans="1:1">
      <c r="A4014" s="71"/>
    </row>
    <row r="4015" spans="1:1">
      <c r="A4015" s="71"/>
    </row>
    <row r="4016" spans="1:1">
      <c r="A4016" s="71"/>
    </row>
    <row r="4017" spans="1:1">
      <c r="A4017" s="71"/>
    </row>
    <row r="4018" spans="1:1">
      <c r="A4018" s="71"/>
    </row>
    <row r="4019" spans="1:1">
      <c r="A4019" s="71"/>
    </row>
    <row r="4020" spans="1:1">
      <c r="A4020" s="71"/>
    </row>
    <row r="4021" spans="1:1">
      <c r="A4021" s="71"/>
    </row>
    <row r="4022" spans="1:1">
      <c r="A4022" s="71"/>
    </row>
    <row r="4023" spans="1:1">
      <c r="A4023" s="71"/>
    </row>
    <row r="4024" spans="1:1">
      <c r="A4024" s="71"/>
    </row>
    <row r="4025" spans="1:1">
      <c r="A4025" s="71"/>
    </row>
    <row r="4026" spans="1:1">
      <c r="A4026" s="71"/>
    </row>
    <row r="4027" spans="1:1">
      <c r="A4027" s="71"/>
    </row>
    <row r="4028" spans="1:1">
      <c r="A4028" s="71"/>
    </row>
    <row r="4029" spans="1:1">
      <c r="A4029" s="71"/>
    </row>
    <row r="4030" spans="1:1">
      <c r="A4030" s="71"/>
    </row>
    <row r="4031" spans="1:1">
      <c r="A4031" s="71"/>
    </row>
    <row r="4032" spans="1:1">
      <c r="A4032" s="71"/>
    </row>
    <row r="4033" spans="1:1">
      <c r="A4033" s="71"/>
    </row>
    <row r="4034" spans="1:1">
      <c r="A4034" s="71"/>
    </row>
    <row r="4035" spans="1:1">
      <c r="A4035" s="71"/>
    </row>
    <row r="4036" spans="1:1">
      <c r="A4036" s="71"/>
    </row>
    <row r="4037" spans="1:1">
      <c r="A4037" s="71"/>
    </row>
    <row r="4038" spans="1:1">
      <c r="A4038" s="71"/>
    </row>
    <row r="4039" spans="1:1">
      <c r="A4039" s="71"/>
    </row>
    <row r="4040" spans="1:1">
      <c r="A4040" s="71"/>
    </row>
    <row r="4041" spans="1:1">
      <c r="A4041" s="71"/>
    </row>
    <row r="4042" spans="1:1">
      <c r="A4042" s="71"/>
    </row>
    <row r="4043" spans="1:1">
      <c r="A4043" s="71"/>
    </row>
    <row r="4044" spans="1:1">
      <c r="A4044" s="71"/>
    </row>
    <row r="4045" spans="1:1">
      <c r="A4045" s="71"/>
    </row>
    <row r="4046" spans="1:1">
      <c r="A4046" s="71"/>
    </row>
    <row r="4047" spans="1:1">
      <c r="A4047" s="71"/>
    </row>
    <row r="4048" spans="1:1">
      <c r="A4048" s="71"/>
    </row>
    <row r="4049" spans="1:1">
      <c r="A4049" s="71"/>
    </row>
    <row r="4050" spans="1:1">
      <c r="A4050" s="71"/>
    </row>
    <row r="4051" spans="1:1">
      <c r="A4051" s="71"/>
    </row>
    <row r="4052" spans="1:1">
      <c r="A4052" s="71"/>
    </row>
    <row r="4053" spans="1:1">
      <c r="A4053" s="71"/>
    </row>
    <row r="4054" spans="1:1">
      <c r="A4054" s="71"/>
    </row>
    <row r="4055" spans="1:1">
      <c r="A4055" s="71"/>
    </row>
    <row r="4056" spans="1:1">
      <c r="A4056" s="71"/>
    </row>
    <row r="4057" spans="1:1">
      <c r="A4057" s="71"/>
    </row>
    <row r="4058" spans="1:1">
      <c r="A4058" s="71"/>
    </row>
    <row r="4059" spans="1:1">
      <c r="A4059" s="71"/>
    </row>
    <row r="4060" spans="1:1">
      <c r="A4060" s="71"/>
    </row>
    <row r="4061" spans="1:1">
      <c r="A4061" s="71"/>
    </row>
    <row r="4062" spans="1:1">
      <c r="A4062" s="71"/>
    </row>
    <row r="4063" spans="1:1">
      <c r="A4063" s="71"/>
    </row>
    <row r="4064" spans="1:1">
      <c r="A4064" s="71"/>
    </row>
    <row r="4065" spans="1:1">
      <c r="A4065" s="71"/>
    </row>
    <row r="4066" spans="1:1">
      <c r="A4066" s="71"/>
    </row>
    <row r="4067" spans="1:1">
      <c r="A4067" s="71"/>
    </row>
    <row r="4068" spans="1:1">
      <c r="A4068" s="71"/>
    </row>
    <row r="4069" spans="1:1">
      <c r="A4069" s="71"/>
    </row>
    <row r="4070" spans="1:1">
      <c r="A4070" s="71"/>
    </row>
    <row r="4071" spans="1:1">
      <c r="A4071" s="71"/>
    </row>
    <row r="4072" spans="1:1">
      <c r="A4072" s="71"/>
    </row>
    <row r="4073" spans="1:1">
      <c r="A4073" s="71"/>
    </row>
    <row r="4074" spans="1:1">
      <c r="A4074" s="71"/>
    </row>
    <row r="4075" spans="1:1">
      <c r="A4075" s="71"/>
    </row>
    <row r="4076" spans="1:1">
      <c r="A4076" s="71"/>
    </row>
    <row r="4077" spans="1:1">
      <c r="A4077" s="71"/>
    </row>
    <row r="4078" spans="1:1">
      <c r="A4078" s="71"/>
    </row>
    <row r="4079" spans="1:1">
      <c r="A4079" s="71"/>
    </row>
    <row r="4080" spans="1:1">
      <c r="A4080" s="71"/>
    </row>
    <row r="4081" spans="1:1">
      <c r="A4081" s="71"/>
    </row>
    <row r="4082" spans="1:1">
      <c r="A4082" s="71"/>
    </row>
    <row r="4083" spans="1:1">
      <c r="A4083" s="71"/>
    </row>
    <row r="4084" spans="1:1">
      <c r="A4084" s="71"/>
    </row>
    <row r="4085" spans="1:1">
      <c r="A4085" s="71"/>
    </row>
    <row r="4086" spans="1:1">
      <c r="A4086" s="71"/>
    </row>
    <row r="4087" spans="1:1">
      <c r="A4087" s="71"/>
    </row>
    <row r="4088" spans="1:1">
      <c r="A4088" s="71"/>
    </row>
    <row r="4089" spans="1:1">
      <c r="A4089" s="71"/>
    </row>
    <row r="4090" spans="1:1">
      <c r="A4090" s="71"/>
    </row>
    <row r="4091" spans="1:1">
      <c r="A4091" s="71"/>
    </row>
    <row r="4092" spans="1:1">
      <c r="A4092" s="71"/>
    </row>
    <row r="4093" spans="1:1">
      <c r="A4093" s="71"/>
    </row>
    <row r="4094" spans="1:1">
      <c r="A4094" s="71"/>
    </row>
    <row r="4095" spans="1:1">
      <c r="A4095" s="71"/>
    </row>
    <row r="4096" spans="1:1">
      <c r="A4096" s="71"/>
    </row>
    <row r="4097" spans="1:1">
      <c r="A4097" s="71"/>
    </row>
    <row r="4098" spans="1:1">
      <c r="A4098" s="71"/>
    </row>
    <row r="4099" spans="1:1">
      <c r="A4099" s="71"/>
    </row>
    <row r="4100" spans="1:1">
      <c r="A4100" s="71"/>
    </row>
    <row r="4101" spans="1:1">
      <c r="A4101" s="71"/>
    </row>
    <row r="4102" spans="1:1">
      <c r="A4102" s="71"/>
    </row>
    <row r="4103" spans="1:1">
      <c r="A4103" s="71"/>
    </row>
    <row r="4104" spans="1:1">
      <c r="A4104" s="71"/>
    </row>
    <row r="4105" spans="1:1">
      <c r="A4105" s="71"/>
    </row>
    <row r="4106" spans="1:1">
      <c r="A4106" s="71"/>
    </row>
    <row r="4107" spans="1:1">
      <c r="A4107" s="71"/>
    </row>
    <row r="4108" spans="1:1">
      <c r="A4108" s="71"/>
    </row>
    <row r="4109" spans="1:1">
      <c r="A4109" s="71"/>
    </row>
    <row r="4110" spans="1:1">
      <c r="A4110" s="71"/>
    </row>
    <row r="4111" spans="1:1">
      <c r="A4111" s="71"/>
    </row>
    <row r="4112" spans="1:1">
      <c r="A4112" s="71"/>
    </row>
    <row r="4113" spans="1:1">
      <c r="A4113" s="71"/>
    </row>
    <row r="4114" spans="1:1">
      <c r="A4114" s="71"/>
    </row>
    <row r="4115" spans="1:1">
      <c r="A4115" s="71"/>
    </row>
    <row r="4116" spans="1:1">
      <c r="A4116" s="71"/>
    </row>
    <row r="4117" spans="1:1">
      <c r="A4117" s="71"/>
    </row>
    <row r="4118" spans="1:1">
      <c r="A4118" s="71"/>
    </row>
    <row r="4119" spans="1:1">
      <c r="A4119" s="71"/>
    </row>
    <row r="4120" spans="1:1">
      <c r="A4120" s="71"/>
    </row>
    <row r="4121" spans="1:1">
      <c r="A4121" s="71"/>
    </row>
    <row r="4122" spans="1:1">
      <c r="A4122" s="71"/>
    </row>
    <row r="4123" spans="1:1">
      <c r="A4123" s="71"/>
    </row>
    <row r="4124" spans="1:1">
      <c r="A4124" s="71"/>
    </row>
    <row r="4125" spans="1:1">
      <c r="A4125" s="71"/>
    </row>
    <row r="4126" spans="1:1">
      <c r="A4126" s="71"/>
    </row>
    <row r="4127" spans="1:1">
      <c r="A4127" s="71"/>
    </row>
    <row r="4128" spans="1:1">
      <c r="A4128" s="71"/>
    </row>
    <row r="4129" spans="1:1">
      <c r="A4129" s="71"/>
    </row>
    <row r="4130" spans="1:1">
      <c r="A4130" s="71"/>
    </row>
    <row r="4131" spans="1:1">
      <c r="A4131" s="71"/>
    </row>
    <row r="4132" spans="1:1">
      <c r="A4132" s="71"/>
    </row>
    <row r="4133" spans="1:1">
      <c r="A4133" s="71"/>
    </row>
    <row r="4134" spans="1:1">
      <c r="A4134" s="71"/>
    </row>
    <row r="4135" spans="1:1">
      <c r="A4135" s="71"/>
    </row>
    <row r="4136" spans="1:1">
      <c r="A4136" s="71"/>
    </row>
    <row r="4137" spans="1:1">
      <c r="A4137" s="71"/>
    </row>
    <row r="4138" spans="1:1">
      <c r="A4138" s="71"/>
    </row>
    <row r="4139" spans="1:1">
      <c r="A4139" s="71"/>
    </row>
    <row r="4140" spans="1:1">
      <c r="A4140" s="71"/>
    </row>
    <row r="4141" spans="1:1">
      <c r="A4141" s="71"/>
    </row>
    <row r="4142" spans="1:1">
      <c r="A4142" s="71"/>
    </row>
    <row r="4143" spans="1:1">
      <c r="A4143" s="71"/>
    </row>
    <row r="4144" spans="1:1">
      <c r="A4144" s="71"/>
    </row>
    <row r="4145" spans="1:1">
      <c r="A4145" s="71"/>
    </row>
    <row r="4146" spans="1:1">
      <c r="A4146" s="71"/>
    </row>
    <row r="4147" spans="1:1">
      <c r="A4147" s="71"/>
    </row>
    <row r="4148" spans="1:1">
      <c r="A4148" s="71"/>
    </row>
    <row r="4149" spans="1:1">
      <c r="A4149" s="71"/>
    </row>
    <row r="4150" spans="1:1">
      <c r="A4150" s="71"/>
    </row>
    <row r="4151" spans="1:1">
      <c r="A4151" s="71"/>
    </row>
    <row r="4152" spans="1:1">
      <c r="A4152" s="71"/>
    </row>
    <row r="4153" spans="1:1">
      <c r="A4153" s="71"/>
    </row>
    <row r="4154" spans="1:1">
      <c r="A4154" s="71"/>
    </row>
    <row r="4155" spans="1:1">
      <c r="A4155" s="71"/>
    </row>
    <row r="4156" spans="1:1">
      <c r="A4156" s="71"/>
    </row>
    <row r="4157" spans="1:1">
      <c r="A4157" s="71"/>
    </row>
    <row r="4158" spans="1:1">
      <c r="A4158" s="71"/>
    </row>
    <row r="4159" spans="1:1">
      <c r="A4159" s="71"/>
    </row>
    <row r="4160" spans="1:1">
      <c r="A4160" s="71"/>
    </row>
    <row r="4161" spans="1:1">
      <c r="A4161" s="71"/>
    </row>
    <row r="4162" spans="1:1">
      <c r="A4162" s="71"/>
    </row>
    <row r="4163" spans="1:1">
      <c r="A4163" s="71"/>
    </row>
    <row r="4164" spans="1:1">
      <c r="A4164" s="71"/>
    </row>
    <row r="4165" spans="1:1">
      <c r="A4165" s="71"/>
    </row>
    <row r="4166" spans="1:1">
      <c r="A4166" s="71"/>
    </row>
    <row r="4167" spans="1:1">
      <c r="A4167" s="71"/>
    </row>
    <row r="4168" spans="1:1">
      <c r="A4168" s="71"/>
    </row>
    <row r="4169" spans="1:1">
      <c r="A4169" s="71"/>
    </row>
    <row r="4170" spans="1:1">
      <c r="A4170" s="71"/>
    </row>
    <row r="4171" spans="1:1">
      <c r="A4171" s="71"/>
    </row>
    <row r="4172" spans="1:1">
      <c r="A4172" s="71"/>
    </row>
    <row r="4173" spans="1:1">
      <c r="A4173" s="71"/>
    </row>
    <row r="4174" spans="1:1">
      <c r="A4174" s="71"/>
    </row>
    <row r="4175" spans="1:1">
      <c r="A4175" s="71"/>
    </row>
    <row r="4176" spans="1:1">
      <c r="A4176" s="71"/>
    </row>
    <row r="4177" spans="1:1">
      <c r="A4177" s="71"/>
    </row>
    <row r="4178" spans="1:1">
      <c r="A4178" s="71"/>
    </row>
    <row r="4179" spans="1:1">
      <c r="A4179" s="71"/>
    </row>
    <row r="4180" spans="1:1">
      <c r="A4180" s="71"/>
    </row>
    <row r="4181" spans="1:1">
      <c r="A4181" s="71"/>
    </row>
    <row r="4182" spans="1:1">
      <c r="A4182" s="71"/>
    </row>
    <row r="4183" spans="1:1">
      <c r="A4183" s="71"/>
    </row>
    <row r="4184" spans="1:1">
      <c r="A4184" s="71"/>
    </row>
    <row r="4185" spans="1:1">
      <c r="A4185" s="71"/>
    </row>
    <row r="4186" spans="1:1">
      <c r="A4186" s="71"/>
    </row>
    <row r="4187" spans="1:1">
      <c r="A4187" s="71"/>
    </row>
    <row r="4188" spans="1:1">
      <c r="A4188" s="71"/>
    </row>
    <row r="4189" spans="1:1">
      <c r="A4189" s="71"/>
    </row>
    <row r="4190" spans="1:1">
      <c r="A4190" s="71"/>
    </row>
    <row r="4191" spans="1:1">
      <c r="A4191" s="71"/>
    </row>
    <row r="4192" spans="1:1">
      <c r="A4192" s="71"/>
    </row>
    <row r="4193" spans="1:1">
      <c r="A4193" s="71"/>
    </row>
    <row r="4194" spans="1:1">
      <c r="A4194" s="71"/>
    </row>
    <row r="4195" spans="1:1">
      <c r="A4195" s="71"/>
    </row>
    <row r="4196" spans="1:1">
      <c r="A4196" s="71"/>
    </row>
    <row r="4197" spans="1:1">
      <c r="A4197" s="71"/>
    </row>
    <row r="4198" spans="1:1">
      <c r="A4198" s="71"/>
    </row>
    <row r="4199" spans="1:1">
      <c r="A4199" s="71"/>
    </row>
    <row r="4200" spans="1:1">
      <c r="A4200" s="71"/>
    </row>
    <row r="4201" spans="1:1">
      <c r="A4201" s="71"/>
    </row>
    <row r="4202" spans="1:1">
      <c r="A4202" s="71"/>
    </row>
    <row r="4203" spans="1:1">
      <c r="A4203" s="71"/>
    </row>
    <row r="4204" spans="1:1">
      <c r="A4204" s="71"/>
    </row>
    <row r="4205" spans="1:1">
      <c r="A4205" s="71"/>
    </row>
    <row r="4206" spans="1:1">
      <c r="A4206" s="71"/>
    </row>
    <row r="4207" spans="1:1">
      <c r="A4207" s="71"/>
    </row>
    <row r="4208" spans="1:1">
      <c r="A4208" s="71"/>
    </row>
    <row r="4209" spans="1:1">
      <c r="A4209" s="71"/>
    </row>
    <row r="4210" spans="1:1">
      <c r="A4210" s="71"/>
    </row>
    <row r="4211" spans="1:1">
      <c r="A4211" s="71"/>
    </row>
    <row r="4212" spans="1:1">
      <c r="A4212" s="71"/>
    </row>
    <row r="4213" spans="1:1">
      <c r="A4213" s="71"/>
    </row>
    <row r="4214" spans="1:1">
      <c r="A4214" s="71"/>
    </row>
    <row r="4215" spans="1:1">
      <c r="A4215" s="71"/>
    </row>
    <row r="4216" spans="1:1">
      <c r="A4216" s="71"/>
    </row>
    <row r="4217" spans="1:1">
      <c r="A4217" s="71"/>
    </row>
    <row r="4218" spans="1:1">
      <c r="A4218" s="71"/>
    </row>
    <row r="4219" spans="1:1">
      <c r="A4219" s="71"/>
    </row>
    <row r="4220" spans="1:1">
      <c r="A4220" s="71"/>
    </row>
    <row r="4221" spans="1:1">
      <c r="A4221" s="71"/>
    </row>
    <row r="4222" spans="1:1">
      <c r="A4222" s="71"/>
    </row>
    <row r="4223" spans="1:1">
      <c r="A4223" s="71"/>
    </row>
    <row r="4224" spans="1:1">
      <c r="A4224" s="71"/>
    </row>
    <row r="4225" spans="1:1">
      <c r="A4225" s="71"/>
    </row>
    <row r="4226" spans="1:1">
      <c r="A4226" s="71"/>
    </row>
    <row r="4227" spans="1:1">
      <c r="A4227" s="71"/>
    </row>
    <row r="4228" spans="1:1">
      <c r="A4228" s="71"/>
    </row>
    <row r="4229" spans="1:1">
      <c r="A4229" s="71"/>
    </row>
    <row r="4230" spans="1:1">
      <c r="A4230" s="71"/>
    </row>
    <row r="4231" spans="1:1">
      <c r="A4231" s="71"/>
    </row>
    <row r="4232" spans="1:1">
      <c r="A4232" s="71"/>
    </row>
    <row r="4233" spans="1:1">
      <c r="A4233" s="71"/>
    </row>
    <row r="4234" spans="1:1">
      <c r="A4234" s="71"/>
    </row>
    <row r="4235" spans="1:1">
      <c r="A4235" s="71"/>
    </row>
    <row r="4236" spans="1:1">
      <c r="A4236" s="71"/>
    </row>
    <row r="4237" spans="1:1">
      <c r="A4237" s="71"/>
    </row>
    <row r="4238" spans="1:1">
      <c r="A4238" s="71"/>
    </row>
    <row r="4239" spans="1:1">
      <c r="A4239" s="71"/>
    </row>
    <row r="4240" spans="1:1">
      <c r="A4240" s="71"/>
    </row>
    <row r="4241" spans="1:1">
      <c r="A4241" s="71"/>
    </row>
    <row r="4242" spans="1:1">
      <c r="A4242" s="71"/>
    </row>
    <row r="4243" spans="1:1">
      <c r="A4243" s="71"/>
    </row>
    <row r="4244" spans="1:1">
      <c r="A4244" s="71"/>
    </row>
    <row r="4245" spans="1:1">
      <c r="A4245" s="71"/>
    </row>
    <row r="4246" spans="1:1">
      <c r="A4246" s="71"/>
    </row>
    <row r="4247" spans="1:1">
      <c r="A4247" s="71"/>
    </row>
    <row r="4248" spans="1:1">
      <c r="A4248" s="71"/>
    </row>
    <row r="4249" spans="1:1">
      <c r="A4249" s="71"/>
    </row>
    <row r="4250" spans="1:1">
      <c r="A4250" s="71"/>
    </row>
    <row r="4251" spans="1:1">
      <c r="A4251" s="71"/>
    </row>
    <row r="4252" spans="1:1">
      <c r="A4252" s="71"/>
    </row>
    <row r="4253" spans="1:1">
      <c r="A4253" s="71"/>
    </row>
    <row r="4254" spans="1:1">
      <c r="A4254" s="71"/>
    </row>
    <row r="4255" spans="1:1">
      <c r="A4255" s="71"/>
    </row>
    <row r="4256" spans="1:1">
      <c r="A4256" s="71"/>
    </row>
    <row r="4257" spans="1:1">
      <c r="A4257" s="71"/>
    </row>
    <row r="4258" spans="1:1">
      <c r="A4258" s="71"/>
    </row>
    <row r="4259" spans="1:1">
      <c r="A4259" s="71"/>
    </row>
    <row r="4260" spans="1:1">
      <c r="A4260" s="71"/>
    </row>
    <row r="4261" spans="1:1">
      <c r="A4261" s="71"/>
    </row>
    <row r="4262" spans="1:1">
      <c r="A4262" s="71"/>
    </row>
    <row r="4263" spans="1:1">
      <c r="A4263" s="71"/>
    </row>
    <row r="4264" spans="1:1">
      <c r="A4264" s="71"/>
    </row>
    <row r="4265" spans="1:1">
      <c r="A4265" s="71"/>
    </row>
    <row r="4266" spans="1:1">
      <c r="A4266" s="71"/>
    </row>
    <row r="4267" spans="1:1">
      <c r="A4267" s="71"/>
    </row>
    <row r="4268" spans="1:1">
      <c r="A4268" s="71"/>
    </row>
    <row r="4269" spans="1:1">
      <c r="A4269" s="71"/>
    </row>
    <row r="4270" spans="1:1">
      <c r="A4270" s="71"/>
    </row>
    <row r="4271" spans="1:1">
      <c r="A4271" s="71"/>
    </row>
    <row r="4272" spans="1:1">
      <c r="A4272" s="71"/>
    </row>
    <row r="4273" spans="1:1">
      <c r="A4273" s="71"/>
    </row>
    <row r="4274" spans="1:1">
      <c r="A4274" s="71"/>
    </row>
    <row r="4275" spans="1:1">
      <c r="A4275" s="71"/>
    </row>
    <row r="4276" spans="1:1">
      <c r="A4276" s="71"/>
    </row>
    <row r="4277" spans="1:1">
      <c r="A4277" s="71"/>
    </row>
    <row r="4278" spans="1:1">
      <c r="A4278" s="71"/>
    </row>
    <row r="4279" spans="1:1">
      <c r="A4279" s="71"/>
    </row>
    <row r="4280" spans="1:1">
      <c r="A4280" s="71"/>
    </row>
    <row r="4281" spans="1:1">
      <c r="A4281" s="71"/>
    </row>
    <row r="4282" spans="1:1">
      <c r="A4282" s="71"/>
    </row>
    <row r="4283" spans="1:1">
      <c r="A4283" s="71"/>
    </row>
    <row r="4284" spans="1:1">
      <c r="A4284" s="71"/>
    </row>
    <row r="4285" spans="1:1">
      <c r="A4285" s="71"/>
    </row>
    <row r="4286" spans="1:1">
      <c r="A4286" s="71"/>
    </row>
    <row r="4287" spans="1:1">
      <c r="A4287" s="71"/>
    </row>
    <row r="4288" spans="1:1">
      <c r="A4288" s="71"/>
    </row>
    <row r="4289" spans="1:1">
      <c r="A4289" s="71"/>
    </row>
    <row r="4290" spans="1:1">
      <c r="A4290" s="71"/>
    </row>
    <row r="4291" spans="1:1">
      <c r="A4291" s="71"/>
    </row>
    <row r="4292" spans="1:1">
      <c r="A4292" s="71"/>
    </row>
    <row r="4293" spans="1:1">
      <c r="A4293" s="71"/>
    </row>
    <row r="4294" spans="1:1">
      <c r="A4294" s="71"/>
    </row>
    <row r="4295" spans="1:1">
      <c r="A4295" s="71"/>
    </row>
    <row r="4296" spans="1:1">
      <c r="A4296" s="71"/>
    </row>
    <row r="4297" spans="1:1">
      <c r="A4297" s="71"/>
    </row>
    <row r="4298" spans="1:1">
      <c r="A4298" s="71"/>
    </row>
    <row r="4299" spans="1:1">
      <c r="A4299" s="71"/>
    </row>
    <row r="4300" spans="1:1">
      <c r="A4300" s="71"/>
    </row>
    <row r="4301" spans="1:1">
      <c r="A4301" s="71"/>
    </row>
    <row r="4302" spans="1:1">
      <c r="A4302" s="71"/>
    </row>
    <row r="4303" spans="1:1">
      <c r="A4303" s="71"/>
    </row>
    <row r="4304" spans="1:1">
      <c r="A4304" s="71"/>
    </row>
    <row r="4305" spans="1:1">
      <c r="A4305" s="71"/>
    </row>
    <row r="4306" spans="1:1">
      <c r="A4306" s="71"/>
    </row>
    <row r="4307" spans="1:1">
      <c r="A4307" s="71"/>
    </row>
    <row r="4308" spans="1:1">
      <c r="A4308" s="71"/>
    </row>
    <row r="4309" spans="1:1">
      <c r="A4309" s="71"/>
    </row>
    <row r="4310" spans="1:1">
      <c r="A4310" s="71"/>
    </row>
    <row r="4311" spans="1:1">
      <c r="A4311" s="71"/>
    </row>
    <row r="4312" spans="1:1">
      <c r="A4312" s="71"/>
    </row>
    <row r="4313" spans="1:1">
      <c r="A4313" s="71"/>
    </row>
    <row r="4314" spans="1:1">
      <c r="A4314" s="71"/>
    </row>
    <row r="4315" spans="1:1">
      <c r="A4315" s="71"/>
    </row>
    <row r="4316" spans="1:1">
      <c r="A4316" s="71"/>
    </row>
    <row r="4317" spans="1:1">
      <c r="A4317" s="71"/>
    </row>
    <row r="4318" spans="1:1">
      <c r="A4318" s="71"/>
    </row>
    <row r="4319" spans="1:1">
      <c r="A4319" s="71"/>
    </row>
    <row r="4320" spans="1:1">
      <c r="A4320" s="71"/>
    </row>
    <row r="4321" spans="1:1">
      <c r="A4321" s="71"/>
    </row>
    <row r="4322" spans="1:1">
      <c r="A4322" s="71"/>
    </row>
    <row r="4323" spans="1:1">
      <c r="A4323" s="71"/>
    </row>
    <row r="4324" spans="1:1">
      <c r="A4324" s="71"/>
    </row>
    <row r="4325" spans="1:1">
      <c r="A4325" s="71"/>
    </row>
    <row r="4326" spans="1:1">
      <c r="A4326" s="71"/>
    </row>
    <row r="4327" spans="1:1">
      <c r="A4327" s="71"/>
    </row>
    <row r="4328" spans="1:1">
      <c r="A4328" s="71"/>
    </row>
    <row r="4329" spans="1:1">
      <c r="A4329" s="71"/>
    </row>
    <row r="4330" spans="1:1">
      <c r="A4330" s="71"/>
    </row>
    <row r="4331" spans="1:1">
      <c r="A4331" s="71"/>
    </row>
    <row r="4332" spans="1:1">
      <c r="A4332" s="71"/>
    </row>
    <row r="4333" spans="1:1">
      <c r="A4333" s="71"/>
    </row>
    <row r="4334" spans="1:1">
      <c r="A4334" s="71"/>
    </row>
    <row r="4335" spans="1:1">
      <c r="A4335" s="71"/>
    </row>
    <row r="4336" spans="1:1">
      <c r="A4336" s="71"/>
    </row>
    <row r="4337" spans="1:1">
      <c r="A4337" s="71"/>
    </row>
    <row r="4338" spans="1:1">
      <c r="A4338" s="71"/>
    </row>
    <row r="4339" spans="1:1">
      <c r="A4339" s="71"/>
    </row>
    <row r="4340" spans="1:1">
      <c r="A4340" s="71"/>
    </row>
    <row r="4341" spans="1:1">
      <c r="A4341" s="71"/>
    </row>
    <row r="4342" spans="1:1">
      <c r="A4342" s="71"/>
    </row>
    <row r="4343" spans="1:1">
      <c r="A4343" s="71"/>
    </row>
    <row r="4344" spans="1:1">
      <c r="A4344" s="71"/>
    </row>
    <row r="4345" spans="1:1">
      <c r="A4345" s="71"/>
    </row>
    <row r="4346" spans="1:1">
      <c r="A4346" s="71"/>
    </row>
    <row r="4347" spans="1:1">
      <c r="A4347" s="71"/>
    </row>
    <row r="4348" spans="1:1">
      <c r="A4348" s="71"/>
    </row>
    <row r="4349" spans="1:1">
      <c r="A4349" s="71"/>
    </row>
    <row r="4350" spans="1:1">
      <c r="A4350" s="71"/>
    </row>
    <row r="4351" spans="1:1">
      <c r="A4351" s="71"/>
    </row>
    <row r="4352" spans="1:1">
      <c r="A4352" s="71"/>
    </row>
    <row r="4353" spans="1:1">
      <c r="A4353" s="71"/>
    </row>
    <row r="4354" spans="1:1">
      <c r="A4354" s="71"/>
    </row>
    <row r="4355" spans="1:1">
      <c r="A4355" s="71"/>
    </row>
    <row r="4356" spans="1:1">
      <c r="A4356" s="71"/>
    </row>
    <row r="4357" spans="1:1">
      <c r="A4357" s="71"/>
    </row>
    <row r="4358" spans="1:1">
      <c r="A4358" s="71"/>
    </row>
    <row r="4359" spans="1:1">
      <c r="A4359" s="71"/>
    </row>
    <row r="4360" spans="1:1">
      <c r="A4360" s="71"/>
    </row>
    <row r="4361" spans="1:1">
      <c r="A4361" s="71"/>
    </row>
    <row r="4362" spans="1:1">
      <c r="A4362" s="71"/>
    </row>
    <row r="4363" spans="1:1">
      <c r="A4363" s="71"/>
    </row>
    <row r="4364" spans="1:1">
      <c r="A4364" s="71"/>
    </row>
    <row r="4365" spans="1:1">
      <c r="A4365" s="71"/>
    </row>
    <row r="4366" spans="1:1">
      <c r="A4366" s="71"/>
    </row>
    <row r="4367" spans="1:1">
      <c r="A4367" s="71"/>
    </row>
    <row r="4368" spans="1:1">
      <c r="A4368" s="71"/>
    </row>
    <row r="4369" spans="1:1">
      <c r="A4369" s="71"/>
    </row>
    <row r="4370" spans="1:1">
      <c r="A4370" s="71"/>
    </row>
    <row r="4371" spans="1:1">
      <c r="A4371" s="71"/>
    </row>
    <row r="4372" spans="1:1">
      <c r="A4372" s="71"/>
    </row>
    <row r="4373" spans="1:1">
      <c r="A4373" s="71"/>
    </row>
    <row r="4374" spans="1:1">
      <c r="A4374" s="71"/>
    </row>
    <row r="4375" spans="1:1">
      <c r="A4375" s="71"/>
    </row>
    <row r="4376" spans="1:1">
      <c r="A4376" s="71"/>
    </row>
    <row r="4377" spans="1:1">
      <c r="A4377" s="71"/>
    </row>
    <row r="4378" spans="1:1">
      <c r="A4378" s="71"/>
    </row>
    <row r="4379" spans="1:1">
      <c r="A4379" s="71"/>
    </row>
    <row r="4380" spans="1:1">
      <c r="A4380" s="71"/>
    </row>
    <row r="4381" spans="1:1">
      <c r="A4381" s="71"/>
    </row>
    <row r="4382" spans="1:1">
      <c r="A4382" s="71"/>
    </row>
    <row r="4383" spans="1:1">
      <c r="A4383" s="71"/>
    </row>
    <row r="4384" spans="1:1">
      <c r="A4384" s="71"/>
    </row>
    <row r="4385" spans="1:1">
      <c r="A4385" s="71"/>
    </row>
    <row r="4386" spans="1:1">
      <c r="A4386" s="71"/>
    </row>
    <row r="4387" spans="1:1">
      <c r="A4387" s="71"/>
    </row>
    <row r="4388" spans="1:1">
      <c r="A4388" s="71"/>
    </row>
    <row r="4389" spans="1:1">
      <c r="A4389" s="71"/>
    </row>
    <row r="4390" spans="1:1">
      <c r="A4390" s="71"/>
    </row>
    <row r="4391" spans="1:1">
      <c r="A4391" s="71"/>
    </row>
    <row r="4392" spans="1:1">
      <c r="A4392" s="71"/>
    </row>
    <row r="4393" spans="1:1">
      <c r="A4393" s="71"/>
    </row>
    <row r="4394" spans="1:1">
      <c r="A4394" s="71"/>
    </row>
    <row r="4395" spans="1:1">
      <c r="A4395" s="71"/>
    </row>
    <row r="4396" spans="1:1">
      <c r="A4396" s="71"/>
    </row>
    <row r="4397" spans="1:1">
      <c r="A4397" s="71"/>
    </row>
    <row r="4398" spans="1:1">
      <c r="A4398" s="71"/>
    </row>
    <row r="4399" spans="1:1">
      <c r="A4399" s="71"/>
    </row>
    <row r="4400" spans="1:1">
      <c r="A4400" s="71"/>
    </row>
    <row r="4401" spans="1:1">
      <c r="A4401" s="71"/>
    </row>
    <row r="4402" spans="1:1">
      <c r="A4402" s="71"/>
    </row>
    <row r="4403" spans="1:1">
      <c r="A4403" s="71"/>
    </row>
    <row r="4404" spans="1:1">
      <c r="A4404" s="71"/>
    </row>
    <row r="4405" spans="1:1">
      <c r="A4405" s="71"/>
    </row>
    <row r="4406" spans="1:1">
      <c r="A4406" s="71"/>
    </row>
    <row r="4407" spans="1:1">
      <c r="A4407" s="71"/>
    </row>
    <row r="4408" spans="1:1">
      <c r="A4408" s="71"/>
    </row>
    <row r="4409" spans="1:1">
      <c r="A4409" s="71"/>
    </row>
    <row r="4410" spans="1:1">
      <c r="A4410" s="71"/>
    </row>
    <row r="4411" spans="1:1">
      <c r="A4411" s="71"/>
    </row>
    <row r="4412" spans="1:1">
      <c r="A4412" s="71"/>
    </row>
    <row r="4413" spans="1:1">
      <c r="A4413" s="71"/>
    </row>
    <row r="4414" spans="1:1">
      <c r="A4414" s="71"/>
    </row>
    <row r="4415" spans="1:1">
      <c r="A4415" s="71"/>
    </row>
    <row r="4416" spans="1:1">
      <c r="A4416" s="71"/>
    </row>
    <row r="4417" spans="1:1">
      <c r="A4417" s="71"/>
    </row>
    <row r="4418" spans="1:1">
      <c r="A4418" s="71"/>
    </row>
    <row r="4419" spans="1:1">
      <c r="A4419" s="71"/>
    </row>
    <row r="4420" spans="1:1">
      <c r="A4420" s="71"/>
    </row>
    <row r="4421" spans="1:1">
      <c r="A4421" s="71"/>
    </row>
    <row r="4422" spans="1:1">
      <c r="A4422" s="71"/>
    </row>
    <row r="4423" spans="1:1">
      <c r="A4423" s="71"/>
    </row>
    <row r="4424" spans="1:1">
      <c r="A4424" s="71"/>
    </row>
    <row r="4425" spans="1:1">
      <c r="A4425" s="71"/>
    </row>
    <row r="4426" spans="1:1">
      <c r="A4426" s="71"/>
    </row>
    <row r="4427" spans="1:1">
      <c r="A4427" s="71"/>
    </row>
    <row r="4428" spans="1:1">
      <c r="A4428" s="71"/>
    </row>
    <row r="4429" spans="1:1">
      <c r="A4429" s="71"/>
    </row>
    <row r="4430" spans="1:1">
      <c r="A4430" s="71"/>
    </row>
    <row r="4431" spans="1:1">
      <c r="A4431" s="71"/>
    </row>
    <row r="4432" spans="1:1">
      <c r="A4432" s="71"/>
    </row>
    <row r="4433" spans="1:1">
      <c r="A4433" s="71"/>
    </row>
    <row r="4434" spans="1:1">
      <c r="A4434" s="71"/>
    </row>
    <row r="4435" spans="1:1">
      <c r="A4435" s="71"/>
    </row>
    <row r="4436" spans="1:1">
      <c r="A4436" s="71"/>
    </row>
    <row r="4437" spans="1:1">
      <c r="A4437" s="71"/>
    </row>
    <row r="4438" spans="1:1">
      <c r="A4438" s="71"/>
    </row>
    <row r="4439" spans="1:1">
      <c r="A4439" s="71"/>
    </row>
    <row r="4440" spans="1:1">
      <c r="A4440" s="71"/>
    </row>
    <row r="4441" spans="1:1">
      <c r="A4441" s="71"/>
    </row>
    <row r="4442" spans="1:1">
      <c r="A4442" s="71"/>
    </row>
    <row r="4443" spans="1:1">
      <c r="A4443" s="71"/>
    </row>
    <row r="4444" spans="1:1">
      <c r="A4444" s="71"/>
    </row>
    <row r="4445" spans="1:1">
      <c r="A4445" s="71"/>
    </row>
    <row r="4446" spans="1:1">
      <c r="A4446" s="71"/>
    </row>
    <row r="4447" spans="1:1">
      <c r="A4447" s="71"/>
    </row>
    <row r="4448" spans="1:1">
      <c r="A4448" s="71"/>
    </row>
    <row r="4449" spans="1:1">
      <c r="A4449" s="71"/>
    </row>
    <row r="4450" spans="1:1">
      <c r="A4450" s="71"/>
    </row>
    <row r="4451" spans="1:1">
      <c r="A4451" s="71"/>
    </row>
    <row r="4452" spans="1:1">
      <c r="A4452" s="71"/>
    </row>
    <row r="4453" spans="1:1">
      <c r="A4453" s="71"/>
    </row>
    <row r="4454" spans="1:1">
      <c r="A4454" s="71"/>
    </row>
    <row r="4455" spans="1:1">
      <c r="A4455" s="71"/>
    </row>
    <row r="4456" spans="1:1">
      <c r="A4456" s="71"/>
    </row>
    <row r="4457" spans="1:1">
      <c r="A4457" s="71"/>
    </row>
    <row r="4458" spans="1:1">
      <c r="A4458" s="71"/>
    </row>
    <row r="4459" spans="1:1">
      <c r="A4459" s="71"/>
    </row>
    <row r="4460" spans="1:1">
      <c r="A4460" s="71"/>
    </row>
    <row r="4461" spans="1:1">
      <c r="A4461" s="71"/>
    </row>
    <row r="4462" spans="1:1">
      <c r="A4462" s="71"/>
    </row>
    <row r="4463" spans="1:1">
      <c r="A4463" s="71"/>
    </row>
    <row r="4464" spans="1:1">
      <c r="A4464" s="71"/>
    </row>
    <row r="4465" spans="1:1">
      <c r="A4465" s="71"/>
    </row>
    <row r="4466" spans="1:1">
      <c r="A4466" s="71"/>
    </row>
    <row r="4467" spans="1:1">
      <c r="A4467" s="71"/>
    </row>
    <row r="4468" spans="1:1">
      <c r="A4468" s="71"/>
    </row>
    <row r="4469" spans="1:1">
      <c r="A4469" s="71"/>
    </row>
    <row r="4470" spans="1:1">
      <c r="A4470" s="71"/>
    </row>
    <row r="4471" spans="1:1">
      <c r="A4471" s="71"/>
    </row>
    <row r="4472" spans="1:1">
      <c r="A4472" s="71"/>
    </row>
    <row r="4473" spans="1:1">
      <c r="A4473" s="71"/>
    </row>
    <row r="4474" spans="1:1">
      <c r="A4474" s="71"/>
    </row>
    <row r="4475" spans="1:1">
      <c r="A4475" s="71"/>
    </row>
    <row r="4476" spans="1:1">
      <c r="A4476" s="71"/>
    </row>
    <row r="4477" spans="1:1">
      <c r="A4477" s="71"/>
    </row>
    <row r="4478" spans="1:1">
      <c r="A4478" s="71"/>
    </row>
    <row r="4479" spans="1:1">
      <c r="A4479" s="71"/>
    </row>
    <row r="4480" spans="1:1">
      <c r="A4480" s="71"/>
    </row>
    <row r="4481" spans="1:1">
      <c r="A4481" s="71"/>
    </row>
    <row r="4482" spans="1:1">
      <c r="A4482" s="71"/>
    </row>
    <row r="4483" spans="1:1">
      <c r="A4483" s="71"/>
    </row>
    <row r="4484" spans="1:1">
      <c r="A4484" s="71"/>
    </row>
    <row r="4485" spans="1:1">
      <c r="A4485" s="71"/>
    </row>
    <row r="4486" spans="1:1">
      <c r="A4486" s="71"/>
    </row>
    <row r="4487" spans="1:1">
      <c r="A4487" s="71"/>
    </row>
    <row r="4488" spans="1:1">
      <c r="A4488" s="71"/>
    </row>
    <row r="4489" spans="1:1">
      <c r="A4489" s="71"/>
    </row>
    <row r="4490" spans="1:1">
      <c r="A4490" s="71"/>
    </row>
    <row r="4491" spans="1:1">
      <c r="A4491" s="71"/>
    </row>
    <row r="4492" spans="1:1">
      <c r="A4492" s="71"/>
    </row>
    <row r="4493" spans="1:1">
      <c r="A4493" s="71"/>
    </row>
    <row r="4494" spans="1:1">
      <c r="A4494" s="71"/>
    </row>
    <row r="4495" spans="1:1">
      <c r="A4495" s="71"/>
    </row>
    <row r="4496" spans="1:1">
      <c r="A4496" s="71"/>
    </row>
    <row r="4497" spans="1:1">
      <c r="A4497" s="71"/>
    </row>
    <row r="4498" spans="1:1">
      <c r="A4498" s="71"/>
    </row>
    <row r="4499" spans="1:1">
      <c r="A4499" s="71"/>
    </row>
    <row r="4500" spans="1:1">
      <c r="A4500" s="71"/>
    </row>
    <row r="4501" spans="1:1">
      <c r="A4501" s="71"/>
    </row>
    <row r="4502" spans="1:1">
      <c r="A4502" s="71"/>
    </row>
    <row r="4503" spans="1:1">
      <c r="A4503" s="71"/>
    </row>
    <row r="4504" spans="1:1">
      <c r="A4504" s="71"/>
    </row>
    <row r="4505" spans="1:1">
      <c r="A4505" s="71"/>
    </row>
    <row r="4506" spans="1:1">
      <c r="A4506" s="71"/>
    </row>
    <row r="4507" spans="1:1">
      <c r="A4507" s="71"/>
    </row>
    <row r="4508" spans="1:1">
      <c r="A4508" s="71"/>
    </row>
    <row r="4509" spans="1:1">
      <c r="A4509" s="71"/>
    </row>
    <row r="4510" spans="1:1">
      <c r="A4510" s="71"/>
    </row>
    <row r="4511" spans="1:1">
      <c r="A4511" s="71"/>
    </row>
    <row r="4512" spans="1:1">
      <c r="A4512" s="71"/>
    </row>
    <row r="4513" spans="1:1">
      <c r="A4513" s="71"/>
    </row>
    <row r="4514" spans="1:1">
      <c r="A4514" s="71"/>
    </row>
    <row r="4515" spans="1:1">
      <c r="A4515" s="71"/>
    </row>
    <row r="4516" spans="1:1">
      <c r="A4516" s="71"/>
    </row>
    <row r="4517" spans="1:1">
      <c r="A4517" s="71"/>
    </row>
    <row r="4518" spans="1:1">
      <c r="A4518" s="71"/>
    </row>
    <row r="4519" spans="1:1">
      <c r="A4519" s="71"/>
    </row>
    <row r="4520" spans="1:1">
      <c r="A4520" s="71"/>
    </row>
    <row r="4521" spans="1:1">
      <c r="A4521" s="71"/>
    </row>
    <row r="4522" spans="1:1">
      <c r="A4522" s="71"/>
    </row>
    <row r="4523" spans="1:1">
      <c r="A4523" s="71"/>
    </row>
    <row r="4524" spans="1:1">
      <c r="A4524" s="71"/>
    </row>
    <row r="4525" spans="1:1">
      <c r="A4525" s="71"/>
    </row>
    <row r="4526" spans="1:1">
      <c r="A4526" s="71"/>
    </row>
    <row r="4527" spans="1:1">
      <c r="A4527" s="71"/>
    </row>
    <row r="4528" spans="1:1">
      <c r="A4528" s="71"/>
    </row>
    <row r="4529" spans="1:1">
      <c r="A4529" s="71"/>
    </row>
    <row r="4530" spans="1:1">
      <c r="A4530" s="71"/>
    </row>
    <row r="4531" spans="1:1">
      <c r="A4531" s="71"/>
    </row>
    <row r="4532" spans="1:1">
      <c r="A4532" s="71"/>
    </row>
    <row r="4533" spans="1:1">
      <c r="A4533" s="71"/>
    </row>
    <row r="4534" spans="1:1">
      <c r="A4534" s="71"/>
    </row>
    <row r="4535" spans="1:1">
      <c r="A4535" s="71"/>
    </row>
    <row r="4536" spans="1:1">
      <c r="A4536" s="71"/>
    </row>
    <row r="4537" spans="1:1">
      <c r="A4537" s="71"/>
    </row>
    <row r="4538" spans="1:1">
      <c r="A4538" s="71"/>
    </row>
    <row r="4539" spans="1:1">
      <c r="A4539" s="71"/>
    </row>
    <row r="4540" spans="1:1">
      <c r="A4540" s="71"/>
    </row>
    <row r="4541" spans="1:1">
      <c r="A4541" s="71"/>
    </row>
    <row r="4542" spans="1:1">
      <c r="A4542" s="71"/>
    </row>
    <row r="4543" spans="1:1">
      <c r="A4543" s="71"/>
    </row>
    <row r="4544" spans="1:1">
      <c r="A4544" s="71"/>
    </row>
    <row r="4545" spans="1:1">
      <c r="A4545" s="71"/>
    </row>
    <row r="4546" spans="1:1">
      <c r="A4546" s="71"/>
    </row>
    <row r="4547" spans="1:1">
      <c r="A4547" s="71"/>
    </row>
    <row r="4548" spans="1:1">
      <c r="A4548" s="71"/>
    </row>
    <row r="4549" spans="1:1">
      <c r="A4549" s="71"/>
    </row>
    <row r="4550" spans="1:1">
      <c r="A4550" s="71"/>
    </row>
    <row r="4551" spans="1:1">
      <c r="A4551" s="71"/>
    </row>
    <row r="4552" spans="1:1">
      <c r="A4552" s="71"/>
    </row>
    <row r="4553" spans="1:1">
      <c r="A4553" s="71"/>
    </row>
    <row r="4554" spans="1:1">
      <c r="A4554" s="71"/>
    </row>
    <row r="4555" spans="1:1">
      <c r="A4555" s="71"/>
    </row>
    <row r="4556" spans="1:1">
      <c r="A4556" s="71"/>
    </row>
    <row r="4557" spans="1:1">
      <c r="A4557" s="71"/>
    </row>
    <row r="4558" spans="1:1">
      <c r="A4558" s="71"/>
    </row>
    <row r="4559" spans="1:1">
      <c r="A4559" s="71"/>
    </row>
    <row r="4560" spans="1:1">
      <c r="A4560" s="71"/>
    </row>
    <row r="4561" spans="1:1">
      <c r="A4561" s="71"/>
    </row>
    <row r="4562" spans="1:1">
      <c r="A4562" s="71"/>
    </row>
    <row r="4563" spans="1:1">
      <c r="A4563" s="71"/>
    </row>
    <row r="4564" spans="1:1">
      <c r="A4564" s="71"/>
    </row>
    <row r="4565" spans="1:1">
      <c r="A4565" s="71"/>
    </row>
    <row r="4566" spans="1:1">
      <c r="A4566" s="71"/>
    </row>
    <row r="4567" spans="1:1">
      <c r="A4567" s="71"/>
    </row>
    <row r="4568" spans="1:1">
      <c r="A4568" s="71"/>
    </row>
    <row r="4569" spans="1:1">
      <c r="A4569" s="71"/>
    </row>
    <row r="4570" spans="1:1">
      <c r="A4570" s="71"/>
    </row>
    <row r="4571" spans="1:1">
      <c r="A4571" s="71"/>
    </row>
    <row r="4572" spans="1:1">
      <c r="A4572" s="71"/>
    </row>
    <row r="4573" spans="1:1">
      <c r="A4573" s="71"/>
    </row>
    <row r="4574" spans="1:1">
      <c r="A4574" s="71"/>
    </row>
    <row r="4575" spans="1:1">
      <c r="A4575" s="71"/>
    </row>
    <row r="4576" spans="1:1">
      <c r="A4576" s="71"/>
    </row>
    <row r="4577" spans="1:1">
      <c r="A4577" s="71"/>
    </row>
    <row r="4578" spans="1:1">
      <c r="A4578" s="71"/>
    </row>
    <row r="4579" spans="1:1">
      <c r="A4579" s="71"/>
    </row>
    <row r="4580" spans="1:1">
      <c r="A4580" s="71"/>
    </row>
    <row r="4581" spans="1:1">
      <c r="A4581" s="71"/>
    </row>
    <row r="4582" spans="1:1">
      <c r="A4582" s="71"/>
    </row>
    <row r="4583" spans="1:1">
      <c r="A4583" s="71"/>
    </row>
    <row r="4584" spans="1:1">
      <c r="A4584" s="71"/>
    </row>
    <row r="4585" spans="1:1">
      <c r="A4585" s="71"/>
    </row>
    <row r="4586" spans="1:1">
      <c r="A4586" s="71"/>
    </row>
    <row r="4587" spans="1:1">
      <c r="A4587" s="71"/>
    </row>
    <row r="4588" spans="1:1">
      <c r="A4588" s="71"/>
    </row>
    <row r="4589" spans="1:1">
      <c r="A4589" s="71"/>
    </row>
    <row r="4590" spans="1:1">
      <c r="A4590" s="71"/>
    </row>
    <row r="4591" spans="1:1">
      <c r="A4591" s="71"/>
    </row>
    <row r="4592" spans="1:1">
      <c r="A4592" s="71"/>
    </row>
    <row r="4593" spans="1:1">
      <c r="A4593" s="71"/>
    </row>
    <row r="4594" spans="1:1">
      <c r="A4594" s="71"/>
    </row>
    <row r="4595" spans="1:1">
      <c r="A4595" s="71"/>
    </row>
    <row r="4596" spans="1:1">
      <c r="A4596" s="71"/>
    </row>
    <row r="4597" spans="1:1">
      <c r="A4597" s="71"/>
    </row>
    <row r="4598" spans="1:1">
      <c r="A4598" s="71"/>
    </row>
    <row r="4599" spans="1:1">
      <c r="A4599" s="71"/>
    </row>
    <row r="4600" spans="1:1">
      <c r="A4600" s="71"/>
    </row>
    <row r="4601" spans="1:1">
      <c r="A4601" s="71"/>
    </row>
    <row r="4602" spans="1:1">
      <c r="A4602" s="71"/>
    </row>
    <row r="4603" spans="1:1">
      <c r="A4603" s="71"/>
    </row>
    <row r="4604" spans="1:1">
      <c r="A4604" s="71"/>
    </row>
    <row r="4605" spans="1:1">
      <c r="A4605" s="71"/>
    </row>
    <row r="4606" spans="1:1">
      <c r="A4606" s="71"/>
    </row>
    <row r="4607" spans="1:1">
      <c r="A4607" s="71"/>
    </row>
    <row r="4608" spans="1:1">
      <c r="A4608" s="71"/>
    </row>
    <row r="4609" spans="1:1">
      <c r="A4609" s="71"/>
    </row>
    <row r="4610" spans="1:1">
      <c r="A4610" s="71"/>
    </row>
    <row r="4611" spans="1:1">
      <c r="A4611" s="71"/>
    </row>
    <row r="4612" spans="1:1">
      <c r="A4612" s="71"/>
    </row>
    <row r="4613" spans="1:1">
      <c r="A4613" s="71"/>
    </row>
    <row r="4614" spans="1:1">
      <c r="A4614" s="71"/>
    </row>
    <row r="4615" spans="1:1">
      <c r="A4615" s="71"/>
    </row>
    <row r="4616" spans="1:1">
      <c r="A4616" s="71"/>
    </row>
    <row r="4617" spans="1:1">
      <c r="A4617" s="71"/>
    </row>
    <row r="4618" spans="1:1">
      <c r="A4618" s="71"/>
    </row>
    <row r="4619" spans="1:1">
      <c r="A4619" s="71"/>
    </row>
    <row r="4620" spans="1:1">
      <c r="A4620" s="71"/>
    </row>
    <row r="4621" spans="1:1">
      <c r="A4621" s="71"/>
    </row>
    <row r="4622" spans="1:1">
      <c r="A4622" s="71"/>
    </row>
    <row r="4623" spans="1:1">
      <c r="A4623" s="71"/>
    </row>
    <row r="4624" spans="1:1">
      <c r="A4624" s="71"/>
    </row>
    <row r="4625" spans="1:1">
      <c r="A4625" s="71"/>
    </row>
    <row r="4626" spans="1:1">
      <c r="A4626" s="71"/>
    </row>
    <row r="4627" spans="1:1">
      <c r="A4627" s="71"/>
    </row>
    <row r="4628" spans="1:1">
      <c r="A4628" s="71"/>
    </row>
    <row r="4629" spans="1:1">
      <c r="A4629" s="71"/>
    </row>
    <row r="4630" spans="1:1">
      <c r="A4630" s="71"/>
    </row>
    <row r="4631" spans="1:1">
      <c r="A4631" s="71"/>
    </row>
    <row r="4632" spans="1:1">
      <c r="A4632" s="71"/>
    </row>
    <row r="4633" spans="1:1">
      <c r="A4633" s="71"/>
    </row>
    <row r="4634" spans="1:1">
      <c r="A4634" s="71"/>
    </row>
    <row r="4635" spans="1:1">
      <c r="A4635" s="71"/>
    </row>
    <row r="4636" spans="1:1">
      <c r="A4636" s="71"/>
    </row>
    <row r="4637" spans="1:1">
      <c r="A4637" s="71"/>
    </row>
    <row r="4638" spans="1:1">
      <c r="A4638" s="71"/>
    </row>
    <row r="4639" spans="1:1">
      <c r="A4639" s="71"/>
    </row>
    <row r="4640" spans="1:1">
      <c r="A4640" s="71"/>
    </row>
    <row r="4641" spans="1:1">
      <c r="A4641" s="71"/>
    </row>
    <row r="4642" spans="1:1">
      <c r="A4642" s="71"/>
    </row>
    <row r="4643" spans="1:1">
      <c r="A4643" s="71"/>
    </row>
    <row r="4644" spans="1:1">
      <c r="A4644" s="71"/>
    </row>
    <row r="4645" spans="1:1">
      <c r="A4645" s="71"/>
    </row>
    <row r="4646" spans="1:1">
      <c r="A4646" s="71"/>
    </row>
    <row r="4647" spans="1:1">
      <c r="A4647" s="71"/>
    </row>
    <row r="4648" spans="1:1">
      <c r="A4648" s="71"/>
    </row>
    <row r="4649" spans="1:1">
      <c r="A4649" s="71"/>
    </row>
    <row r="4650" spans="1:1">
      <c r="A4650" s="71"/>
    </row>
    <row r="4651" spans="1:1">
      <c r="A4651" s="71"/>
    </row>
    <row r="4652" spans="1:1">
      <c r="A4652" s="71"/>
    </row>
    <row r="4653" spans="1:1">
      <c r="A4653" s="71"/>
    </row>
    <row r="4654" spans="1:1">
      <c r="A4654" s="71"/>
    </row>
    <row r="4655" spans="1:1">
      <c r="A4655" s="71"/>
    </row>
    <row r="4656" spans="1:1">
      <c r="A4656" s="71"/>
    </row>
    <row r="4657" spans="1:1">
      <c r="A4657" s="71"/>
    </row>
    <row r="4658" spans="1:1">
      <c r="A4658" s="71"/>
    </row>
    <row r="4659" spans="1:1">
      <c r="A4659" s="71"/>
    </row>
    <row r="4660" spans="1:1">
      <c r="A4660" s="71"/>
    </row>
    <row r="4661" spans="1:1">
      <c r="A4661" s="71"/>
    </row>
    <row r="4662" spans="1:1">
      <c r="A4662" s="71"/>
    </row>
    <row r="4663" spans="1:1">
      <c r="A4663" s="71"/>
    </row>
    <row r="4664" spans="1:1">
      <c r="A4664" s="71"/>
    </row>
    <row r="4665" spans="1:1">
      <c r="A4665" s="71"/>
    </row>
    <row r="4666" spans="1:1">
      <c r="A4666" s="71"/>
    </row>
    <row r="4667" spans="1:1">
      <c r="A4667" s="71"/>
    </row>
    <row r="4668" spans="1:1">
      <c r="A4668" s="71"/>
    </row>
    <row r="4669" spans="1:1">
      <c r="A4669" s="71"/>
    </row>
    <row r="4670" spans="1:1">
      <c r="A4670" s="71"/>
    </row>
    <row r="4671" spans="1:1">
      <c r="A4671" s="71"/>
    </row>
    <row r="4672" spans="1:1">
      <c r="A4672" s="71"/>
    </row>
    <row r="4673" spans="1:1">
      <c r="A4673" s="71"/>
    </row>
    <row r="4674" spans="1:1">
      <c r="A4674" s="71"/>
    </row>
    <row r="4675" spans="1:1">
      <c r="A4675" s="71"/>
    </row>
    <row r="4676" spans="1:1">
      <c r="A4676" s="71"/>
    </row>
    <row r="4677" spans="1:1">
      <c r="A4677" s="71"/>
    </row>
    <row r="4678" spans="1:1">
      <c r="A4678" s="71"/>
    </row>
    <row r="4679" spans="1:1">
      <c r="A4679" s="71"/>
    </row>
    <row r="4680" spans="1:1">
      <c r="A4680" s="71"/>
    </row>
    <row r="4681" spans="1:1">
      <c r="A4681" s="71"/>
    </row>
    <row r="4682" spans="1:1">
      <c r="A4682" s="71"/>
    </row>
    <row r="4683" spans="1:1">
      <c r="A4683" s="71"/>
    </row>
    <row r="4684" spans="1:1">
      <c r="A4684" s="71"/>
    </row>
    <row r="4685" spans="1:1">
      <c r="A4685" s="71"/>
    </row>
    <row r="4686" spans="1:1">
      <c r="A4686" s="71"/>
    </row>
    <row r="4687" spans="1:1">
      <c r="A4687" s="71"/>
    </row>
    <row r="4688" spans="1:1">
      <c r="A4688" s="71"/>
    </row>
    <row r="4689" spans="1:1">
      <c r="A4689" s="71"/>
    </row>
    <row r="4690" spans="1:1">
      <c r="A4690" s="71"/>
    </row>
    <row r="4691" spans="1:1">
      <c r="A4691" s="71"/>
    </row>
    <row r="4692" spans="1:1">
      <c r="A4692" s="71"/>
    </row>
    <row r="4693" spans="1:1">
      <c r="A4693" s="71"/>
    </row>
    <row r="4694" spans="1:1">
      <c r="A4694" s="71"/>
    </row>
    <row r="4695" spans="1:1">
      <c r="A4695" s="71"/>
    </row>
    <row r="4696" spans="1:1">
      <c r="A4696" s="71"/>
    </row>
    <row r="4697" spans="1:1">
      <c r="A4697" s="71"/>
    </row>
    <row r="4698" spans="1:1">
      <c r="A4698" s="71"/>
    </row>
    <row r="4699" spans="1:1">
      <c r="A4699" s="71"/>
    </row>
    <row r="4700" spans="1:1">
      <c r="A4700" s="71"/>
    </row>
    <row r="4701" spans="1:1">
      <c r="A4701" s="71"/>
    </row>
    <row r="4702" spans="1:1">
      <c r="A4702" s="71"/>
    </row>
    <row r="4703" spans="1:1">
      <c r="A4703" s="71"/>
    </row>
    <row r="4704" spans="1:1">
      <c r="A4704" s="71"/>
    </row>
    <row r="4705" spans="1:1">
      <c r="A4705" s="71"/>
    </row>
    <row r="4706" spans="1:1">
      <c r="A4706" s="71"/>
    </row>
    <row r="4707" spans="1:1">
      <c r="A4707" s="71"/>
    </row>
    <row r="4708" spans="1:1">
      <c r="A4708" s="71"/>
    </row>
    <row r="4709" spans="1:1">
      <c r="A4709" s="71"/>
    </row>
    <row r="4710" spans="1:1">
      <c r="A4710" s="71"/>
    </row>
    <row r="4711" spans="1:1">
      <c r="A4711" s="71"/>
    </row>
    <row r="4712" spans="1:1">
      <c r="A4712" s="71"/>
    </row>
    <row r="4713" spans="1:1">
      <c r="A4713" s="71"/>
    </row>
    <row r="4714" spans="1:1">
      <c r="A4714" s="71"/>
    </row>
    <row r="4715" spans="1:1">
      <c r="A4715" s="71"/>
    </row>
    <row r="4716" spans="1:1">
      <c r="A4716" s="71"/>
    </row>
    <row r="4717" spans="1:1">
      <c r="A4717" s="71"/>
    </row>
    <row r="4718" spans="1:1">
      <c r="A4718" s="71"/>
    </row>
    <row r="4719" spans="1:1">
      <c r="A4719" s="71"/>
    </row>
    <row r="4720" spans="1:1">
      <c r="A4720" s="71"/>
    </row>
    <row r="4721" spans="1:1">
      <c r="A4721" s="71"/>
    </row>
    <row r="4722" spans="1:1">
      <c r="A4722" s="71"/>
    </row>
    <row r="4723" spans="1:1">
      <c r="A4723" s="71"/>
    </row>
    <row r="4724" spans="1:1">
      <c r="A4724" s="71"/>
    </row>
    <row r="4725" spans="1:1">
      <c r="A4725" s="71"/>
    </row>
    <row r="4726" spans="1:1">
      <c r="A4726" s="71"/>
    </row>
    <row r="4727" spans="1:1">
      <c r="A4727" s="71"/>
    </row>
    <row r="4728" spans="1:1">
      <c r="A4728" s="71"/>
    </row>
    <row r="4729" spans="1:1">
      <c r="A4729" s="71"/>
    </row>
    <row r="4730" spans="1:1">
      <c r="A4730" s="71"/>
    </row>
    <row r="4731" spans="1:1">
      <c r="A4731" s="71"/>
    </row>
    <row r="4732" spans="1:1">
      <c r="A4732" s="71"/>
    </row>
    <row r="4733" spans="1:1">
      <c r="A4733" s="71"/>
    </row>
    <row r="4734" spans="1:1">
      <c r="A4734" s="71"/>
    </row>
    <row r="4735" spans="1:1">
      <c r="A4735" s="71"/>
    </row>
    <row r="4736" spans="1:1">
      <c r="A4736" s="71"/>
    </row>
    <row r="4737" spans="1:1">
      <c r="A4737" s="71"/>
    </row>
    <row r="4738" spans="1:1">
      <c r="A4738" s="71"/>
    </row>
    <row r="4739" spans="1:1">
      <c r="A4739" s="71"/>
    </row>
    <row r="4740" spans="1:1">
      <c r="A4740" s="71"/>
    </row>
    <row r="4741" spans="1:1">
      <c r="A4741" s="71"/>
    </row>
    <row r="4742" spans="1:1">
      <c r="A4742" s="71"/>
    </row>
    <row r="4743" spans="1:1">
      <c r="A4743" s="71"/>
    </row>
    <row r="4744" spans="1:1">
      <c r="A4744" s="71"/>
    </row>
    <row r="4745" spans="1:1">
      <c r="A4745" s="71"/>
    </row>
    <row r="4746" spans="1:1">
      <c r="A4746" s="71"/>
    </row>
    <row r="4747" spans="1:1">
      <c r="A4747" s="71"/>
    </row>
    <row r="4748" spans="1:1">
      <c r="A4748" s="71"/>
    </row>
    <row r="4749" spans="1:1">
      <c r="A4749" s="71"/>
    </row>
    <row r="4750" spans="1:1">
      <c r="A4750" s="71"/>
    </row>
    <row r="4751" spans="1:1">
      <c r="A4751" s="71"/>
    </row>
    <row r="4752" spans="1:1">
      <c r="A4752" s="71"/>
    </row>
    <row r="4753" spans="1:1">
      <c r="A4753" s="71"/>
    </row>
    <row r="4754" spans="1:1">
      <c r="A4754" s="71"/>
    </row>
    <row r="4755" spans="1:1">
      <c r="A4755" s="71"/>
    </row>
    <row r="4756" spans="1:1">
      <c r="A4756" s="71"/>
    </row>
    <row r="4757" spans="1:1">
      <c r="A4757" s="71"/>
    </row>
    <row r="4758" spans="1:1">
      <c r="A4758" s="71"/>
    </row>
    <row r="4759" spans="1:1">
      <c r="A4759" s="71"/>
    </row>
    <row r="4760" spans="1:1">
      <c r="A4760" s="71"/>
    </row>
    <row r="4761" spans="1:1">
      <c r="A4761" s="71"/>
    </row>
    <row r="4762" spans="1:1">
      <c r="A4762" s="71"/>
    </row>
    <row r="4763" spans="1:1">
      <c r="A4763" s="71"/>
    </row>
    <row r="4764" spans="1:1">
      <c r="A4764" s="71"/>
    </row>
    <row r="4765" spans="1:1">
      <c r="A4765" s="71"/>
    </row>
    <row r="4766" spans="1:1">
      <c r="A4766" s="71"/>
    </row>
    <row r="4767" spans="1:1">
      <c r="A4767" s="71"/>
    </row>
    <row r="4768" spans="1:1">
      <c r="A4768" s="71"/>
    </row>
    <row r="4769" spans="1:1">
      <c r="A4769" s="71"/>
    </row>
    <row r="4770" spans="1:1">
      <c r="A4770" s="71"/>
    </row>
    <row r="4771" spans="1:1">
      <c r="A4771" s="71"/>
    </row>
    <row r="4772" spans="1:1">
      <c r="A4772" s="71"/>
    </row>
    <row r="4773" spans="1:1">
      <c r="A4773" s="71"/>
    </row>
    <row r="4774" spans="1:1">
      <c r="A4774" s="71"/>
    </row>
    <row r="4775" spans="1:1">
      <c r="A4775" s="71"/>
    </row>
    <row r="4776" spans="1:1">
      <c r="A4776" s="71"/>
    </row>
    <row r="4777" spans="1:1">
      <c r="A4777" s="71"/>
    </row>
    <row r="4778" spans="1:1">
      <c r="A4778" s="71"/>
    </row>
    <row r="4779" spans="1:1">
      <c r="A4779" s="71"/>
    </row>
    <row r="4780" spans="1:1">
      <c r="A4780" s="71"/>
    </row>
    <row r="4781" spans="1:1">
      <c r="A4781" s="71"/>
    </row>
    <row r="4782" spans="1:1">
      <c r="A4782" s="71"/>
    </row>
    <row r="4783" spans="1:1">
      <c r="A4783" s="71"/>
    </row>
    <row r="4784" spans="1:1">
      <c r="A4784" s="71"/>
    </row>
    <row r="4785" spans="1:1">
      <c r="A4785" s="71"/>
    </row>
    <row r="4786" spans="1:1">
      <c r="A4786" s="71"/>
    </row>
    <row r="4787" spans="1:1">
      <c r="A4787" s="71"/>
    </row>
    <row r="4788" spans="1:1">
      <c r="A4788" s="71"/>
    </row>
    <row r="4789" spans="1:1">
      <c r="A4789" s="71"/>
    </row>
    <row r="4790" spans="1:1">
      <c r="A4790" s="71"/>
    </row>
    <row r="4791" spans="1:1">
      <c r="A4791" s="71"/>
    </row>
    <row r="4792" spans="1:1">
      <c r="A4792" s="71"/>
    </row>
    <row r="4793" spans="1:1">
      <c r="A4793" s="71"/>
    </row>
    <row r="4794" spans="1:1">
      <c r="A4794" s="71"/>
    </row>
    <row r="4795" spans="1:1">
      <c r="A4795" s="71"/>
    </row>
    <row r="4796" spans="1:1">
      <c r="A4796" s="71"/>
    </row>
    <row r="4797" spans="1:1">
      <c r="A4797" s="71"/>
    </row>
    <row r="4798" spans="1:1">
      <c r="A4798" s="71"/>
    </row>
    <row r="4799" spans="1:1">
      <c r="A4799" s="71"/>
    </row>
    <row r="4800" spans="1:1">
      <c r="A4800" s="71"/>
    </row>
    <row r="4801" spans="1:1">
      <c r="A4801" s="71"/>
    </row>
    <row r="4802" spans="1:1">
      <c r="A4802" s="71"/>
    </row>
    <row r="4803" spans="1:1">
      <c r="A4803" s="71"/>
    </row>
    <row r="4804" spans="1:1">
      <c r="A4804" s="71"/>
    </row>
    <row r="4805" spans="1:1">
      <c r="A4805" s="71"/>
    </row>
    <row r="4806" spans="1:1">
      <c r="A4806" s="71"/>
    </row>
    <row r="4807" spans="1:1">
      <c r="A4807" s="71"/>
    </row>
    <row r="4808" spans="1:1">
      <c r="A4808" s="71"/>
    </row>
    <row r="4809" spans="1:1">
      <c r="A4809" s="71"/>
    </row>
    <row r="4810" spans="1:1">
      <c r="A4810" s="71"/>
    </row>
    <row r="4811" spans="1:1">
      <c r="A4811" s="71"/>
    </row>
    <row r="4812" spans="1:1">
      <c r="A4812" s="71"/>
    </row>
    <row r="4813" spans="1:1">
      <c r="A4813" s="71"/>
    </row>
    <row r="4814" spans="1:1">
      <c r="A4814" s="71"/>
    </row>
    <row r="4815" spans="1:1">
      <c r="A4815" s="71"/>
    </row>
    <row r="4816" spans="1:1">
      <c r="A4816" s="71"/>
    </row>
    <row r="4817" spans="1:1">
      <c r="A4817" s="71"/>
    </row>
    <row r="4818" spans="1:1">
      <c r="A4818" s="71"/>
    </row>
    <row r="4819" spans="1:1">
      <c r="A4819" s="71"/>
    </row>
    <row r="4820" spans="1:1">
      <c r="A4820" s="71"/>
    </row>
    <row r="4821" spans="1:1">
      <c r="A4821" s="71"/>
    </row>
    <row r="4822" spans="1:1">
      <c r="A4822" s="71"/>
    </row>
    <row r="4823" spans="1:1">
      <c r="A4823" s="71"/>
    </row>
    <row r="4824" spans="1:1">
      <c r="A4824" s="71"/>
    </row>
    <row r="4825" spans="1:1">
      <c r="A4825" s="71"/>
    </row>
    <row r="4826" spans="1:1">
      <c r="A4826" s="71"/>
    </row>
    <row r="4827" spans="1:1">
      <c r="A4827" s="71"/>
    </row>
    <row r="4828" spans="1:1">
      <c r="A4828" s="71"/>
    </row>
    <row r="4829" spans="1:1">
      <c r="A4829" s="71"/>
    </row>
    <row r="4830" spans="1:1">
      <c r="A4830" s="71"/>
    </row>
    <row r="4831" spans="1:1">
      <c r="A4831" s="71"/>
    </row>
    <row r="4832" spans="1:1">
      <c r="A4832" s="71"/>
    </row>
    <row r="4833" spans="1:1">
      <c r="A4833" s="71"/>
    </row>
    <row r="4834" spans="1:1">
      <c r="A4834" s="71"/>
    </row>
    <row r="4835" spans="1:1">
      <c r="A4835" s="71"/>
    </row>
    <row r="4836" spans="1:1">
      <c r="A4836" s="71"/>
    </row>
    <row r="4837" spans="1:1">
      <c r="A4837" s="71"/>
    </row>
    <row r="4838" spans="1:1">
      <c r="A4838" s="71"/>
    </row>
    <row r="4839" spans="1:1">
      <c r="A4839" s="71"/>
    </row>
    <row r="4840" spans="1:1">
      <c r="A4840" s="71"/>
    </row>
    <row r="4841" spans="1:1">
      <c r="A4841" s="71"/>
    </row>
    <row r="4842" spans="1:1">
      <c r="A4842" s="71"/>
    </row>
    <row r="4843" spans="1:1">
      <c r="A4843" s="71"/>
    </row>
    <row r="4844" spans="1:1">
      <c r="A4844" s="71"/>
    </row>
    <row r="4845" spans="1:1">
      <c r="A4845" s="71"/>
    </row>
    <row r="4846" spans="1:1">
      <c r="A4846" s="71"/>
    </row>
    <row r="4847" spans="1:1">
      <c r="A4847" s="71"/>
    </row>
    <row r="4848" spans="1:1">
      <c r="A4848" s="71"/>
    </row>
    <row r="4849" spans="1:1">
      <c r="A4849" s="71"/>
    </row>
    <row r="4850" spans="1:1">
      <c r="A4850" s="71"/>
    </row>
    <row r="4851" spans="1:1">
      <c r="A4851" s="71"/>
    </row>
    <row r="4852" spans="1:1">
      <c r="A4852" s="71"/>
    </row>
    <row r="4853" spans="1:1">
      <c r="A4853" s="71"/>
    </row>
    <row r="4854" spans="1:1">
      <c r="A4854" s="71"/>
    </row>
    <row r="4855" spans="1:1">
      <c r="A4855" s="71"/>
    </row>
    <row r="4856" spans="1:1">
      <c r="A4856" s="71"/>
    </row>
    <row r="4857" spans="1:1">
      <c r="A4857" s="71"/>
    </row>
    <row r="4858" spans="1:1">
      <c r="A4858" s="71"/>
    </row>
    <row r="4859" spans="1:1">
      <c r="A4859" s="71"/>
    </row>
    <row r="4860" spans="1:1">
      <c r="A4860" s="71"/>
    </row>
    <row r="4861" spans="1:1">
      <c r="A4861" s="71"/>
    </row>
    <row r="4862" spans="1:1">
      <c r="A4862" s="71"/>
    </row>
    <row r="4863" spans="1:1">
      <c r="A4863" s="71"/>
    </row>
    <row r="4864" spans="1:1">
      <c r="A4864" s="71"/>
    </row>
    <row r="4865" spans="1:1">
      <c r="A4865" s="71"/>
    </row>
    <row r="4866" spans="1:1">
      <c r="A4866" s="71"/>
    </row>
    <row r="4867" spans="1:1">
      <c r="A4867" s="71"/>
    </row>
    <row r="4868" spans="1:1">
      <c r="A4868" s="71"/>
    </row>
    <row r="4869" spans="1:1">
      <c r="A4869" s="71"/>
    </row>
    <row r="4870" spans="1:1">
      <c r="A4870" s="71"/>
    </row>
    <row r="4871" spans="1:1">
      <c r="A4871" s="71"/>
    </row>
    <row r="4872" spans="1:1">
      <c r="A4872" s="71"/>
    </row>
    <row r="4873" spans="1:1">
      <c r="A4873" s="71"/>
    </row>
    <row r="4874" spans="1:1">
      <c r="A4874" s="71"/>
    </row>
    <row r="4875" spans="1:1">
      <c r="A4875" s="71"/>
    </row>
    <row r="4876" spans="1:1">
      <c r="A4876" s="71"/>
    </row>
    <row r="4877" spans="1:1">
      <c r="A4877" s="71"/>
    </row>
    <row r="4878" spans="1:1">
      <c r="A4878" s="71"/>
    </row>
    <row r="4879" spans="1:1">
      <c r="A4879" s="71"/>
    </row>
    <row r="4880" spans="1:1">
      <c r="A4880" s="71"/>
    </row>
    <row r="4881" spans="1:1">
      <c r="A4881" s="71"/>
    </row>
    <row r="4882" spans="1:1">
      <c r="A4882" s="71"/>
    </row>
    <row r="4883" spans="1:1">
      <c r="A4883" s="71"/>
    </row>
    <row r="4884" spans="1:1">
      <c r="A4884" s="71"/>
    </row>
    <row r="4885" spans="1:1">
      <c r="A4885" s="71"/>
    </row>
    <row r="4886" spans="1:1">
      <c r="A4886" s="71"/>
    </row>
    <row r="4887" spans="1:1">
      <c r="A4887" s="71"/>
    </row>
    <row r="4888" spans="1:1">
      <c r="A4888" s="71"/>
    </row>
    <row r="4889" spans="1:1">
      <c r="A4889" s="71"/>
    </row>
    <row r="4890" spans="1:1">
      <c r="A4890" s="71"/>
    </row>
    <row r="4891" spans="1:1">
      <c r="A4891" s="71"/>
    </row>
    <row r="4892" spans="1:1">
      <c r="A4892" s="71"/>
    </row>
    <row r="4893" spans="1:1">
      <c r="A4893" s="71"/>
    </row>
    <row r="4894" spans="1:1">
      <c r="A4894" s="71"/>
    </row>
    <row r="4895" spans="1:1">
      <c r="A4895" s="71"/>
    </row>
    <row r="4896" spans="1:1">
      <c r="A4896" s="71"/>
    </row>
    <row r="4897" spans="1:1">
      <c r="A4897" s="71"/>
    </row>
    <row r="4898" spans="1:1">
      <c r="A4898" s="71"/>
    </row>
    <row r="4899" spans="1:1">
      <c r="A4899" s="71"/>
    </row>
    <row r="4900" spans="1:1">
      <c r="A4900" s="71"/>
    </row>
    <row r="4901" spans="1:1">
      <c r="A4901" s="71"/>
    </row>
    <row r="4902" spans="1:1">
      <c r="A4902" s="71"/>
    </row>
    <row r="4903" spans="1:1">
      <c r="A4903" s="71"/>
    </row>
    <row r="4904" spans="1:1">
      <c r="A4904" s="71"/>
    </row>
    <row r="4905" spans="1:1">
      <c r="A4905" s="71"/>
    </row>
    <row r="4906" spans="1:1">
      <c r="A4906" s="71"/>
    </row>
    <row r="4907" spans="1:1">
      <c r="A4907" s="71"/>
    </row>
    <row r="4908" spans="1:1">
      <c r="A4908" s="71"/>
    </row>
    <row r="4909" spans="1:1">
      <c r="A4909" s="71"/>
    </row>
    <row r="4910" spans="1:1">
      <c r="A4910" s="71"/>
    </row>
    <row r="4911" spans="1:1">
      <c r="A4911" s="71"/>
    </row>
    <row r="4912" spans="1:1">
      <c r="A4912" s="71"/>
    </row>
    <row r="4913" spans="1:1">
      <c r="A4913" s="71"/>
    </row>
    <row r="4914" spans="1:1">
      <c r="A4914" s="71"/>
    </row>
    <row r="4915" spans="1:1">
      <c r="A4915" s="71"/>
    </row>
    <row r="4916" spans="1:1">
      <c r="A4916" s="71"/>
    </row>
    <row r="4917" spans="1:1">
      <c r="A4917" s="71"/>
    </row>
    <row r="4918" spans="1:1">
      <c r="A4918" s="71"/>
    </row>
    <row r="4919" spans="1:1">
      <c r="A4919" s="71"/>
    </row>
    <row r="4920" spans="1:1">
      <c r="A4920" s="71"/>
    </row>
    <row r="4921" spans="1:1">
      <c r="A4921" s="71"/>
    </row>
    <row r="4922" spans="1:1">
      <c r="A4922" s="71"/>
    </row>
    <row r="4923" spans="1:1">
      <c r="A4923" s="71"/>
    </row>
    <row r="4924" spans="1:1">
      <c r="A4924" s="71"/>
    </row>
    <row r="4925" spans="1:1">
      <c r="A4925" s="71"/>
    </row>
    <row r="4926" spans="1:1">
      <c r="A4926" s="71"/>
    </row>
    <row r="4927" spans="1:1">
      <c r="A4927" s="71"/>
    </row>
    <row r="4928" spans="1:1">
      <c r="A4928" s="71"/>
    </row>
    <row r="4929" spans="1:1">
      <c r="A4929" s="71"/>
    </row>
    <row r="4930" spans="1:1">
      <c r="A4930" s="71"/>
    </row>
    <row r="4931" spans="1:1">
      <c r="A4931" s="71"/>
    </row>
    <row r="4932" spans="1:1">
      <c r="A4932" s="71"/>
    </row>
    <row r="4933" spans="1:1">
      <c r="A4933" s="71"/>
    </row>
    <row r="4934" spans="1:1">
      <c r="A4934" s="71"/>
    </row>
    <row r="4935" spans="1:1">
      <c r="A4935" s="71"/>
    </row>
    <row r="4936" spans="1:1">
      <c r="A4936" s="71"/>
    </row>
    <row r="4937" spans="1:1">
      <c r="A4937" s="71"/>
    </row>
    <row r="4938" spans="1:1">
      <c r="A4938" s="71"/>
    </row>
    <row r="4939" spans="1:1">
      <c r="A4939" s="71"/>
    </row>
    <row r="4940" spans="1:1">
      <c r="A4940" s="71"/>
    </row>
    <row r="4941" spans="1:1">
      <c r="A4941" s="71"/>
    </row>
    <row r="4942" spans="1:1">
      <c r="A4942" s="71"/>
    </row>
    <row r="4943" spans="1:1">
      <c r="A4943" s="71"/>
    </row>
    <row r="4944" spans="1:1">
      <c r="A4944" s="71"/>
    </row>
    <row r="4945" spans="1:1">
      <c r="A4945" s="71"/>
    </row>
    <row r="4946" spans="1:1">
      <c r="A4946" s="71"/>
    </row>
    <row r="4947" spans="1:1">
      <c r="A4947" s="71"/>
    </row>
    <row r="4948" spans="1:1">
      <c r="A4948" s="71"/>
    </row>
    <row r="4949" spans="1:1">
      <c r="A4949" s="71"/>
    </row>
    <row r="4950" spans="1:1">
      <c r="A4950" s="71"/>
    </row>
    <row r="4951" spans="1:1">
      <c r="A4951" s="71"/>
    </row>
    <row r="4952" spans="1:1">
      <c r="A4952" s="71"/>
    </row>
    <row r="4953" spans="1:1">
      <c r="A4953" s="71"/>
    </row>
    <row r="4954" spans="1:1">
      <c r="A4954" s="71"/>
    </row>
    <row r="4955" spans="1:1">
      <c r="A4955" s="71"/>
    </row>
    <row r="4956" spans="1:1">
      <c r="A4956" s="71"/>
    </row>
    <row r="4957" spans="1:1">
      <c r="A4957" s="71"/>
    </row>
    <row r="4958" spans="1:1">
      <c r="A4958" s="71"/>
    </row>
    <row r="4959" spans="1:1">
      <c r="A4959" s="71"/>
    </row>
    <row r="4960" spans="1:1">
      <c r="A4960" s="71"/>
    </row>
    <row r="4961" spans="1:1">
      <c r="A4961" s="71"/>
    </row>
    <row r="4962" spans="1:1">
      <c r="A4962" s="71"/>
    </row>
    <row r="4963" spans="1:1">
      <c r="A4963" s="71"/>
    </row>
    <row r="4964" spans="1:1">
      <c r="A4964" s="71"/>
    </row>
    <row r="4965" spans="1:1">
      <c r="A4965" s="71"/>
    </row>
    <row r="4966" spans="1:1">
      <c r="A4966" s="71"/>
    </row>
    <row r="4967" spans="1:1">
      <c r="A4967" s="71"/>
    </row>
    <row r="4968" spans="1:1">
      <c r="A4968" s="71"/>
    </row>
    <row r="4969" spans="1:1">
      <c r="A4969" s="71"/>
    </row>
    <row r="4970" spans="1:1">
      <c r="A4970" s="71"/>
    </row>
    <row r="4971" spans="1:1">
      <c r="A4971" s="71"/>
    </row>
    <row r="4972" spans="1:1">
      <c r="A4972" s="71"/>
    </row>
    <row r="4973" spans="1:1">
      <c r="A4973" s="71"/>
    </row>
    <row r="4974" spans="1:1">
      <c r="A4974" s="71"/>
    </row>
    <row r="4975" spans="1:1">
      <c r="A4975" s="71"/>
    </row>
    <row r="4976" spans="1:1">
      <c r="A4976" s="71"/>
    </row>
    <row r="4977" spans="1:1">
      <c r="A4977" s="71"/>
    </row>
    <row r="4978" spans="1:1">
      <c r="A4978" s="71"/>
    </row>
    <row r="4979" spans="1:1">
      <c r="A4979" s="71"/>
    </row>
    <row r="4980" spans="1:1">
      <c r="A4980" s="71"/>
    </row>
    <row r="4981" spans="1:1">
      <c r="A4981" s="71"/>
    </row>
    <row r="4982" spans="1:1">
      <c r="A4982" s="71"/>
    </row>
    <row r="4983" spans="1:1">
      <c r="A4983" s="71"/>
    </row>
    <row r="4984" spans="1:1">
      <c r="A4984" s="71"/>
    </row>
    <row r="4985" spans="1:1">
      <c r="A4985" s="71"/>
    </row>
    <row r="4986" spans="1:1">
      <c r="A4986" s="71"/>
    </row>
    <row r="4987" spans="1:1">
      <c r="A4987" s="71"/>
    </row>
    <row r="4988" spans="1:1">
      <c r="A4988" s="71"/>
    </row>
    <row r="4989" spans="1:1">
      <c r="A4989" s="71"/>
    </row>
    <row r="4990" spans="1:1">
      <c r="A4990" s="71"/>
    </row>
    <row r="4991" spans="1:1">
      <c r="A4991" s="71"/>
    </row>
    <row r="4992" spans="1:1">
      <c r="A4992" s="71"/>
    </row>
    <row r="4993" spans="1:1">
      <c r="A4993" s="71"/>
    </row>
    <row r="4994" spans="1:1">
      <c r="A4994" s="71"/>
    </row>
    <row r="4995" spans="1:1">
      <c r="A4995" s="71"/>
    </row>
    <row r="4996" spans="1:1">
      <c r="A4996" s="71"/>
    </row>
    <row r="4997" spans="1:1">
      <c r="A4997" s="71"/>
    </row>
    <row r="4998" spans="1:1">
      <c r="A4998" s="71"/>
    </row>
    <row r="4999" spans="1:1">
      <c r="A4999" s="71"/>
    </row>
    <row r="5000" spans="1:1">
      <c r="A5000" s="71"/>
    </row>
    <row r="5001" spans="1:1">
      <c r="A5001" s="71"/>
    </row>
    <row r="5002" spans="1:1">
      <c r="A5002" s="71"/>
    </row>
    <row r="5003" spans="1:1">
      <c r="A5003" s="71"/>
    </row>
    <row r="5004" spans="1:1">
      <c r="A5004" s="71"/>
    </row>
    <row r="5005" spans="1:1">
      <c r="A5005" s="71"/>
    </row>
    <row r="5006" spans="1:1">
      <c r="A5006" s="71"/>
    </row>
    <row r="5007" spans="1:1">
      <c r="A5007" s="71"/>
    </row>
    <row r="5008" spans="1:1">
      <c r="A5008" s="71"/>
    </row>
    <row r="5009" spans="1:1">
      <c r="A5009" s="71"/>
    </row>
    <row r="5010" spans="1:1">
      <c r="A5010" s="71"/>
    </row>
    <row r="5011" spans="1:1">
      <c r="A5011" s="71"/>
    </row>
    <row r="5012" spans="1:1">
      <c r="A5012" s="71"/>
    </row>
    <row r="5013" spans="1:1">
      <c r="A5013" s="71"/>
    </row>
    <row r="5014" spans="1:1">
      <c r="A5014" s="71"/>
    </row>
    <row r="5015" spans="1:1">
      <c r="A5015" s="71"/>
    </row>
    <row r="5016" spans="1:1">
      <c r="A5016" s="71"/>
    </row>
    <row r="5017" spans="1:1">
      <c r="A5017" s="71"/>
    </row>
    <row r="5018" spans="1:1">
      <c r="A5018" s="71"/>
    </row>
    <row r="5019" spans="1:1">
      <c r="A5019" s="71"/>
    </row>
    <row r="5020" spans="1:1">
      <c r="A5020" s="71"/>
    </row>
    <row r="5021" spans="1:1">
      <c r="A5021" s="71"/>
    </row>
    <row r="5022" spans="1:1">
      <c r="A5022" s="71"/>
    </row>
    <row r="5023" spans="1:1">
      <c r="A5023" s="71"/>
    </row>
    <row r="5024" spans="1:1">
      <c r="A5024" s="71"/>
    </row>
    <row r="5025" spans="1:1">
      <c r="A5025" s="71"/>
    </row>
    <row r="5026" spans="1:1">
      <c r="A5026" s="71"/>
    </row>
    <row r="5027" spans="1:1">
      <c r="A5027" s="71"/>
    </row>
    <row r="5028" spans="1:1">
      <c r="A5028" s="71"/>
    </row>
    <row r="5029" spans="1:1">
      <c r="A5029" s="71"/>
    </row>
    <row r="5030" spans="1:1">
      <c r="A5030" s="71"/>
    </row>
    <row r="5031" spans="1:1">
      <c r="A5031" s="71"/>
    </row>
    <row r="5032" spans="1:1">
      <c r="A5032" s="71"/>
    </row>
    <row r="5033" spans="1:1">
      <c r="A5033" s="71"/>
    </row>
    <row r="5034" spans="1:1">
      <c r="A5034" s="71"/>
    </row>
    <row r="5035" spans="1:1">
      <c r="A5035" s="71"/>
    </row>
    <row r="5036" spans="1:1">
      <c r="A5036" s="71"/>
    </row>
    <row r="5037" spans="1:1">
      <c r="A5037" s="71"/>
    </row>
    <row r="5038" spans="1:1">
      <c r="A5038" s="71"/>
    </row>
    <row r="5039" spans="1:1">
      <c r="A5039" s="71"/>
    </row>
    <row r="5040" spans="1:1">
      <c r="A5040" s="71"/>
    </row>
    <row r="5041" spans="1:1">
      <c r="A5041" s="71"/>
    </row>
    <row r="5042" spans="1:1">
      <c r="A5042" s="71"/>
    </row>
    <row r="5043" spans="1:1">
      <c r="A5043" s="71"/>
    </row>
    <row r="5044" spans="1:1">
      <c r="A5044" s="71"/>
    </row>
    <row r="5045" spans="1:1">
      <c r="A5045" s="71"/>
    </row>
    <row r="5046" spans="1:1">
      <c r="A5046" s="71"/>
    </row>
    <row r="5047" spans="1:1">
      <c r="A5047" s="71"/>
    </row>
    <row r="5048" spans="1:1">
      <c r="A5048" s="71"/>
    </row>
    <row r="5049" spans="1:1">
      <c r="A5049" s="71"/>
    </row>
    <row r="5050" spans="1:1">
      <c r="A5050" s="71"/>
    </row>
    <row r="5051" spans="1:1">
      <c r="A5051" s="71"/>
    </row>
    <row r="5052" spans="1:1">
      <c r="A5052" s="71"/>
    </row>
    <row r="5053" spans="1:1">
      <c r="A5053" s="71"/>
    </row>
    <row r="5054" spans="1:1">
      <c r="A5054" s="71"/>
    </row>
    <row r="5055" spans="1:1">
      <c r="A5055" s="71"/>
    </row>
    <row r="5056" spans="1:1">
      <c r="A5056" s="71"/>
    </row>
    <row r="5057" spans="1:1">
      <c r="A5057" s="71"/>
    </row>
    <row r="5058" spans="1:1">
      <c r="A5058" s="71"/>
    </row>
    <row r="5059" spans="1:1">
      <c r="A5059" s="71"/>
    </row>
    <row r="5060" spans="1:1">
      <c r="A5060" s="71"/>
    </row>
    <row r="5061" spans="1:1">
      <c r="A5061" s="71"/>
    </row>
    <row r="5062" spans="1:1">
      <c r="A5062" s="71"/>
    </row>
    <row r="5063" spans="1:1">
      <c r="A5063" s="71"/>
    </row>
    <row r="5064" spans="1:1">
      <c r="A5064" s="71"/>
    </row>
    <row r="5065" spans="1:1">
      <c r="A5065" s="71"/>
    </row>
    <row r="5066" spans="1:1">
      <c r="A5066" s="71"/>
    </row>
    <row r="5067" spans="1:1">
      <c r="A5067" s="71"/>
    </row>
    <row r="5068" spans="1:1">
      <c r="A5068" s="71"/>
    </row>
    <row r="5069" spans="1:1">
      <c r="A5069" s="71"/>
    </row>
    <row r="5070" spans="1:1">
      <c r="A5070" s="71"/>
    </row>
    <row r="5071" spans="1:1">
      <c r="A5071" s="71"/>
    </row>
    <row r="5072" spans="1:1">
      <c r="A5072" s="71"/>
    </row>
    <row r="5073" spans="1:1">
      <c r="A5073" s="71"/>
    </row>
    <row r="5074" spans="1:1">
      <c r="A5074" s="71"/>
    </row>
    <row r="5075" spans="1:1">
      <c r="A5075" s="71"/>
    </row>
    <row r="5076" spans="1:1">
      <c r="A5076" s="71"/>
    </row>
    <row r="5077" spans="1:1">
      <c r="A5077" s="71"/>
    </row>
    <row r="5078" spans="1:1">
      <c r="A5078" s="71"/>
    </row>
    <row r="5079" spans="1:1">
      <c r="A5079" s="71"/>
    </row>
    <row r="5080" spans="1:1">
      <c r="A5080" s="71"/>
    </row>
    <row r="5081" spans="1:1">
      <c r="A5081" s="71"/>
    </row>
    <row r="5082" spans="1:1">
      <c r="A5082" s="71"/>
    </row>
    <row r="5083" spans="1:1">
      <c r="A5083" s="71"/>
    </row>
    <row r="5084" spans="1:1">
      <c r="A5084" s="71"/>
    </row>
    <row r="5085" spans="1:1">
      <c r="A5085" s="71"/>
    </row>
    <row r="5086" spans="1:1">
      <c r="A5086" s="71"/>
    </row>
    <row r="5087" spans="1:1">
      <c r="A5087" s="71"/>
    </row>
    <row r="5088" spans="1:1">
      <c r="A5088" s="71"/>
    </row>
    <row r="5089" spans="1:1">
      <c r="A5089" s="71"/>
    </row>
    <row r="5090" spans="1:1">
      <c r="A5090" s="71"/>
    </row>
    <row r="5091" spans="1:1">
      <c r="A5091" s="71"/>
    </row>
    <row r="5092" spans="1:1">
      <c r="A5092" s="71"/>
    </row>
    <row r="5093" spans="1:1">
      <c r="A5093" s="71"/>
    </row>
    <row r="5094" spans="1:1">
      <c r="A5094" s="71"/>
    </row>
    <row r="5095" spans="1:1">
      <c r="A5095" s="71"/>
    </row>
    <row r="5096" spans="1:1">
      <c r="A5096" s="71"/>
    </row>
    <row r="5097" spans="1:1">
      <c r="A5097" s="71"/>
    </row>
    <row r="5098" spans="1:1">
      <c r="A5098" s="71"/>
    </row>
    <row r="5099" spans="1:1">
      <c r="A5099" s="71"/>
    </row>
    <row r="5100" spans="1:1">
      <c r="A5100" s="71"/>
    </row>
    <row r="5101" spans="1:1">
      <c r="A5101" s="71"/>
    </row>
    <row r="5102" spans="1:1">
      <c r="A5102" s="71"/>
    </row>
    <row r="5103" spans="1:1">
      <c r="A5103" s="71"/>
    </row>
    <row r="5104" spans="1:1">
      <c r="A5104" s="71"/>
    </row>
    <row r="5105" spans="1:1">
      <c r="A5105" s="71"/>
    </row>
    <row r="5106" spans="1:1">
      <c r="A5106" s="71"/>
    </row>
    <row r="5107" spans="1:1">
      <c r="A5107" s="71"/>
    </row>
    <row r="5108" spans="1:1">
      <c r="A5108" s="71"/>
    </row>
    <row r="5109" spans="1:1">
      <c r="A5109" s="71"/>
    </row>
    <row r="5110" spans="1:1">
      <c r="A5110" s="71"/>
    </row>
    <row r="5111" spans="1:1">
      <c r="A5111" s="71"/>
    </row>
    <row r="5112" spans="1:1">
      <c r="A5112" s="71"/>
    </row>
    <row r="5113" spans="1:1">
      <c r="A5113" s="71"/>
    </row>
    <row r="5114" spans="1:1">
      <c r="A5114" s="71"/>
    </row>
    <row r="5115" spans="1:1">
      <c r="A5115" s="71"/>
    </row>
    <row r="5116" spans="1:1">
      <c r="A5116" s="71"/>
    </row>
    <row r="5117" spans="1:1">
      <c r="A5117" s="71"/>
    </row>
    <row r="5118" spans="1:1">
      <c r="A5118" s="71"/>
    </row>
    <row r="5119" spans="1:1">
      <c r="A5119" s="71"/>
    </row>
    <row r="5120" spans="1:1">
      <c r="A5120" s="71"/>
    </row>
    <row r="5121" spans="1:1">
      <c r="A5121" s="71"/>
    </row>
    <row r="5122" spans="1:1">
      <c r="A5122" s="71"/>
    </row>
    <row r="5123" spans="1:1">
      <c r="A5123" s="71"/>
    </row>
    <row r="5124" spans="1:1">
      <c r="A5124" s="71"/>
    </row>
    <row r="5125" spans="1:1">
      <c r="A5125" s="71"/>
    </row>
    <row r="5126" spans="1:1">
      <c r="A5126" s="71"/>
    </row>
    <row r="5127" spans="1:1">
      <c r="A5127" s="71"/>
    </row>
    <row r="5128" spans="1:1">
      <c r="A5128" s="71"/>
    </row>
    <row r="5129" spans="1:1">
      <c r="A5129" s="71"/>
    </row>
    <row r="5130" spans="1:1">
      <c r="A5130" s="71"/>
    </row>
    <row r="5131" spans="1:1">
      <c r="A5131" s="71"/>
    </row>
    <row r="5132" spans="1:1">
      <c r="A5132" s="71"/>
    </row>
    <row r="5133" spans="1:1">
      <c r="A5133" s="71"/>
    </row>
    <row r="5134" spans="1:1">
      <c r="A5134" s="71"/>
    </row>
    <row r="5135" spans="1:1">
      <c r="A5135" s="71"/>
    </row>
    <row r="5136" spans="1:1">
      <c r="A5136" s="71"/>
    </row>
    <row r="5137" spans="1:1">
      <c r="A5137" s="71"/>
    </row>
    <row r="5138" spans="1:1">
      <c r="A5138" s="71"/>
    </row>
    <row r="5139" spans="1:1">
      <c r="A5139" s="71"/>
    </row>
    <row r="5140" spans="1:1">
      <c r="A5140" s="71"/>
    </row>
    <row r="5141" spans="1:1">
      <c r="A5141" s="71"/>
    </row>
    <row r="5142" spans="1:1">
      <c r="A5142" s="71"/>
    </row>
    <row r="5143" spans="1:1">
      <c r="A5143" s="71"/>
    </row>
    <row r="5144" spans="1:1">
      <c r="A5144" s="71"/>
    </row>
    <row r="5145" spans="1:1">
      <c r="A5145" s="71"/>
    </row>
    <row r="5146" spans="1:1">
      <c r="A5146" s="71"/>
    </row>
    <row r="5147" spans="1:1">
      <c r="A5147" s="71"/>
    </row>
    <row r="5148" spans="1:1">
      <c r="A5148" s="71"/>
    </row>
    <row r="5149" spans="1:1">
      <c r="A5149" s="71"/>
    </row>
    <row r="5150" spans="1:1">
      <c r="A5150" s="71"/>
    </row>
    <row r="5151" spans="1:1">
      <c r="A5151" s="71"/>
    </row>
    <row r="5152" spans="1:1">
      <c r="A5152" s="71"/>
    </row>
    <row r="5153" spans="1:1">
      <c r="A5153" s="71"/>
    </row>
    <row r="5154" spans="1:1">
      <c r="A5154" s="71"/>
    </row>
    <row r="5155" spans="1:1">
      <c r="A5155" s="71"/>
    </row>
    <row r="5156" spans="1:1">
      <c r="A5156" s="71"/>
    </row>
    <row r="5157" spans="1:1">
      <c r="A5157" s="71"/>
    </row>
    <row r="5158" spans="1:1">
      <c r="A5158" s="71"/>
    </row>
    <row r="5159" spans="1:1">
      <c r="A5159" s="71"/>
    </row>
    <row r="5160" spans="1:1">
      <c r="A5160" s="71"/>
    </row>
    <row r="5161" spans="1:1">
      <c r="A5161" s="71"/>
    </row>
    <row r="5162" spans="1:1">
      <c r="A5162" s="71"/>
    </row>
    <row r="5163" spans="1:1">
      <c r="A5163" s="71"/>
    </row>
    <row r="5164" spans="1:1">
      <c r="A5164" s="71"/>
    </row>
    <row r="5165" spans="1:1">
      <c r="A5165" s="71"/>
    </row>
    <row r="5166" spans="1:1">
      <c r="A5166" s="71"/>
    </row>
    <row r="5167" spans="1:1">
      <c r="A5167" s="71"/>
    </row>
    <row r="5168" spans="1:1">
      <c r="A5168" s="71"/>
    </row>
    <row r="5169" spans="1:1">
      <c r="A5169" s="71"/>
    </row>
    <row r="5170" spans="1:1">
      <c r="A5170" s="71"/>
    </row>
    <row r="5171" spans="1:1">
      <c r="A5171" s="71"/>
    </row>
    <row r="5172" spans="1:1">
      <c r="A5172" s="71"/>
    </row>
    <row r="5173" spans="1:1">
      <c r="A5173" s="71"/>
    </row>
    <row r="5174" spans="1:1">
      <c r="A5174" s="71"/>
    </row>
    <row r="5175" spans="1:1">
      <c r="A5175" s="71"/>
    </row>
    <row r="5176" spans="1:1">
      <c r="A5176" s="71"/>
    </row>
    <row r="5177" spans="1:1">
      <c r="A5177" s="71"/>
    </row>
    <row r="5178" spans="1:1">
      <c r="A5178" s="71"/>
    </row>
    <row r="5179" spans="1:1">
      <c r="A5179" s="71"/>
    </row>
    <row r="5180" spans="1:1">
      <c r="A5180" s="71"/>
    </row>
    <row r="5181" spans="1:1">
      <c r="A5181" s="71"/>
    </row>
    <row r="5182" spans="1:1">
      <c r="A5182" s="71"/>
    </row>
    <row r="5183" spans="1:1">
      <c r="A5183" s="71"/>
    </row>
    <row r="5184" spans="1:1">
      <c r="A5184" s="71"/>
    </row>
    <row r="5185" spans="1:1">
      <c r="A5185" s="71"/>
    </row>
    <row r="5186" spans="1:1">
      <c r="A5186" s="71"/>
    </row>
    <row r="5187" spans="1:1">
      <c r="A5187" s="71"/>
    </row>
    <row r="5188" spans="1:1">
      <c r="A5188" s="71"/>
    </row>
    <row r="5189" spans="1:1">
      <c r="A5189" s="71"/>
    </row>
    <row r="5190" spans="1:1">
      <c r="A5190" s="71"/>
    </row>
    <row r="5191" spans="1:1">
      <c r="A5191" s="71"/>
    </row>
    <row r="5192" spans="1:1">
      <c r="A5192" s="71"/>
    </row>
    <row r="5193" spans="1:1">
      <c r="A5193" s="71"/>
    </row>
    <row r="5194" spans="1:1">
      <c r="A5194" s="71"/>
    </row>
    <row r="5195" spans="1:1">
      <c r="A5195" s="71"/>
    </row>
    <row r="5196" spans="1:1">
      <c r="A5196" s="71"/>
    </row>
    <row r="5197" spans="1:1">
      <c r="A5197" s="71"/>
    </row>
    <row r="5198" spans="1:1">
      <c r="A5198" s="71"/>
    </row>
    <row r="5199" spans="1:1">
      <c r="A5199" s="71"/>
    </row>
    <row r="5200" spans="1:1">
      <c r="A5200" s="71"/>
    </row>
    <row r="5201" spans="1:1">
      <c r="A5201" s="71"/>
    </row>
    <row r="5202" spans="1:1">
      <c r="A5202" s="71"/>
    </row>
    <row r="5203" spans="1:1">
      <c r="A5203" s="71"/>
    </row>
    <row r="5204" spans="1:1">
      <c r="A5204" s="71"/>
    </row>
    <row r="5205" spans="1:1">
      <c r="A5205" s="71"/>
    </row>
    <row r="5206" spans="1:1">
      <c r="A5206" s="71"/>
    </row>
    <row r="5207" spans="1:1">
      <c r="A5207" s="71"/>
    </row>
    <row r="5208" spans="1:1">
      <c r="A5208" s="71"/>
    </row>
    <row r="5209" spans="1:1">
      <c r="A5209" s="71"/>
    </row>
    <row r="5210" spans="1:1">
      <c r="A5210" s="71"/>
    </row>
    <row r="5211" spans="1:1">
      <c r="A5211" s="71"/>
    </row>
    <row r="5212" spans="1:1">
      <c r="A5212" s="71"/>
    </row>
    <row r="5213" spans="1:1">
      <c r="A5213" s="71"/>
    </row>
    <row r="5214" spans="1:1">
      <c r="A5214" s="71"/>
    </row>
    <row r="5215" spans="1:1">
      <c r="A5215" s="71"/>
    </row>
    <row r="5216" spans="1:1">
      <c r="A5216" s="71"/>
    </row>
    <row r="5217" spans="1:1">
      <c r="A5217" s="71"/>
    </row>
    <row r="5218" spans="1:1">
      <c r="A5218" s="71"/>
    </row>
    <row r="5219" spans="1:1">
      <c r="A5219" s="71"/>
    </row>
    <row r="5220" spans="1:1">
      <c r="A5220" s="71"/>
    </row>
    <row r="5221" spans="1:1">
      <c r="A5221" s="71"/>
    </row>
    <row r="5222" spans="1:1">
      <c r="A5222" s="71"/>
    </row>
    <row r="5223" spans="1:1">
      <c r="A5223" s="71"/>
    </row>
    <row r="5224" spans="1:1">
      <c r="A5224" s="71"/>
    </row>
    <row r="5225" spans="1:1">
      <c r="A5225" s="71"/>
    </row>
    <row r="5226" spans="1:1">
      <c r="A5226" s="71"/>
    </row>
    <row r="5227" spans="1:1">
      <c r="A5227" s="71"/>
    </row>
    <row r="5228" spans="1:1">
      <c r="A5228" s="71"/>
    </row>
    <row r="5229" spans="1:1">
      <c r="A5229" s="71"/>
    </row>
    <row r="5230" spans="1:1">
      <c r="A5230" s="71"/>
    </row>
    <row r="5231" spans="1:1">
      <c r="A5231" s="71"/>
    </row>
    <row r="5232" spans="1:1">
      <c r="A5232" s="71"/>
    </row>
    <row r="5233" spans="1:1">
      <c r="A5233" s="71"/>
    </row>
    <row r="5234" spans="1:1">
      <c r="A5234" s="71"/>
    </row>
    <row r="5235" spans="1:1">
      <c r="A5235" s="71"/>
    </row>
    <row r="5236" spans="1:1">
      <c r="A5236" s="71"/>
    </row>
    <row r="5237" spans="1:1">
      <c r="A5237" s="71"/>
    </row>
    <row r="5238" spans="1:1">
      <c r="A5238" s="71"/>
    </row>
    <row r="5239" spans="1:1">
      <c r="A5239" s="71"/>
    </row>
    <row r="5240" spans="1:1">
      <c r="A5240" s="71"/>
    </row>
    <row r="5241" spans="1:1">
      <c r="A5241" s="71"/>
    </row>
    <row r="5242" spans="1:1">
      <c r="A5242" s="71"/>
    </row>
    <row r="5243" spans="1:1">
      <c r="A5243" s="71"/>
    </row>
    <row r="5244" spans="1:1">
      <c r="A5244" s="71"/>
    </row>
    <row r="5245" spans="1:1">
      <c r="A5245" s="71"/>
    </row>
    <row r="5246" spans="1:1">
      <c r="A5246" s="71"/>
    </row>
    <row r="5247" spans="1:1">
      <c r="A5247" s="71"/>
    </row>
    <row r="5248" spans="1:1">
      <c r="A5248" s="71"/>
    </row>
    <row r="5249" spans="1:1">
      <c r="A5249" s="71"/>
    </row>
    <row r="5250" spans="1:1">
      <c r="A5250" s="71"/>
    </row>
    <row r="5251" spans="1:1">
      <c r="A5251" s="71"/>
    </row>
    <row r="5252" spans="1:1">
      <c r="A5252" s="71"/>
    </row>
    <row r="5253" spans="1:1">
      <c r="A5253" s="71"/>
    </row>
    <row r="5254" spans="1:1">
      <c r="A5254" s="71"/>
    </row>
    <row r="5255" spans="1:1">
      <c r="A5255" s="71"/>
    </row>
    <row r="5256" spans="1:1">
      <c r="A5256" s="71"/>
    </row>
    <row r="5257" spans="1:1">
      <c r="A5257" s="71"/>
    </row>
    <row r="5258" spans="1:1">
      <c r="A5258" s="71"/>
    </row>
    <row r="5259" spans="1:1">
      <c r="A5259" s="71"/>
    </row>
    <row r="5260" spans="1:1">
      <c r="A5260" s="71"/>
    </row>
    <row r="5261" spans="1:1">
      <c r="A5261" s="71"/>
    </row>
    <row r="5262" spans="1:1">
      <c r="A5262" s="71"/>
    </row>
    <row r="5263" spans="1:1">
      <c r="A5263" s="71"/>
    </row>
    <row r="5264" spans="1:1">
      <c r="A5264" s="71"/>
    </row>
    <row r="5265" spans="1:1">
      <c r="A5265" s="71"/>
    </row>
    <row r="5266" spans="1:1">
      <c r="A5266" s="71"/>
    </row>
    <row r="5267" spans="1:1">
      <c r="A5267" s="71"/>
    </row>
    <row r="5268" spans="1:1">
      <c r="A5268" s="71"/>
    </row>
    <row r="5269" spans="1:1">
      <c r="A5269" s="71"/>
    </row>
    <row r="5270" spans="1:1">
      <c r="A5270" s="71"/>
    </row>
    <row r="5271" spans="1:1">
      <c r="A5271" s="71"/>
    </row>
    <row r="5272" spans="1:1">
      <c r="A5272" s="71"/>
    </row>
    <row r="5273" spans="1:1">
      <c r="A5273" s="71"/>
    </row>
    <row r="5274" spans="1:1">
      <c r="A5274" s="71"/>
    </row>
    <row r="5275" spans="1:1">
      <c r="A5275" s="71"/>
    </row>
    <row r="5276" spans="1:1">
      <c r="A5276" s="71"/>
    </row>
    <row r="5277" spans="1:1">
      <c r="A5277" s="71"/>
    </row>
    <row r="5278" spans="1:1">
      <c r="A5278" s="71"/>
    </row>
    <row r="5279" spans="1:1">
      <c r="A5279" s="71"/>
    </row>
    <row r="5280" spans="1:1">
      <c r="A5280" s="71"/>
    </row>
    <row r="5281" spans="1:1">
      <c r="A5281" s="71"/>
    </row>
    <row r="5282" spans="1:1">
      <c r="A5282" s="71"/>
    </row>
    <row r="5283" spans="1:1">
      <c r="A5283" s="71"/>
    </row>
    <row r="5284" spans="1:1">
      <c r="A5284" s="71"/>
    </row>
    <row r="5285" spans="1:1">
      <c r="A5285" s="71"/>
    </row>
    <row r="5286" spans="1:1">
      <c r="A5286" s="71"/>
    </row>
    <row r="5287" spans="1:1">
      <c r="A5287" s="71"/>
    </row>
    <row r="5288" spans="1:1">
      <c r="A5288" s="71"/>
    </row>
    <row r="5289" spans="1:1">
      <c r="A5289" s="71"/>
    </row>
    <row r="5290" spans="1:1">
      <c r="A5290" s="71"/>
    </row>
    <row r="5291" spans="1:1">
      <c r="A5291" s="71"/>
    </row>
    <row r="5292" spans="1:1">
      <c r="A5292" s="71"/>
    </row>
    <row r="5293" spans="1:1">
      <c r="A5293" s="71"/>
    </row>
    <row r="5294" spans="1:1">
      <c r="A5294" s="71"/>
    </row>
    <row r="5295" spans="1:1">
      <c r="A5295" s="71"/>
    </row>
    <row r="5296" spans="1:1">
      <c r="A5296" s="71"/>
    </row>
    <row r="5297" spans="1:1">
      <c r="A5297" s="71"/>
    </row>
    <row r="5298" spans="1:1">
      <c r="A5298" s="71"/>
    </row>
    <row r="5299" spans="1:1">
      <c r="A5299" s="71"/>
    </row>
    <row r="5300" spans="1:1">
      <c r="A5300" s="71"/>
    </row>
    <row r="5301" spans="1:1">
      <c r="A5301" s="71"/>
    </row>
    <row r="5302" spans="1:1">
      <c r="A5302" s="71"/>
    </row>
    <row r="5303" spans="1:1">
      <c r="A5303" s="71"/>
    </row>
    <row r="5304" spans="1:1">
      <c r="A5304" s="71"/>
    </row>
    <row r="5305" spans="1:1">
      <c r="A5305" s="71"/>
    </row>
    <row r="5306" spans="1:1">
      <c r="A5306" s="71"/>
    </row>
    <row r="5307" spans="1:1">
      <c r="A5307" s="71"/>
    </row>
    <row r="5308" spans="1:1">
      <c r="A5308" s="71"/>
    </row>
    <row r="5309" spans="1:1">
      <c r="A5309" s="71"/>
    </row>
    <row r="5310" spans="1:1">
      <c r="A5310" s="71"/>
    </row>
    <row r="5311" spans="1:1">
      <c r="A5311" s="71"/>
    </row>
    <row r="5312" spans="1:1">
      <c r="A5312" s="71"/>
    </row>
    <row r="5313" spans="1:1">
      <c r="A5313" s="71"/>
    </row>
    <row r="5314" spans="1:1">
      <c r="A5314" s="71"/>
    </row>
    <row r="5315" spans="1:1">
      <c r="A5315" s="71"/>
    </row>
    <row r="5316" spans="1:1">
      <c r="A5316" s="71"/>
    </row>
    <row r="5317" spans="1:1">
      <c r="A5317" s="71"/>
    </row>
    <row r="5318" spans="1:1">
      <c r="A5318" s="71"/>
    </row>
    <row r="5319" spans="1:1">
      <c r="A5319" s="71"/>
    </row>
    <row r="5320" spans="1:1">
      <c r="A5320" s="71"/>
    </row>
    <row r="5321" spans="1:1">
      <c r="A5321" s="71"/>
    </row>
    <row r="5322" spans="1:1">
      <c r="A5322" s="71"/>
    </row>
    <row r="5323" spans="1:1">
      <c r="A5323" s="71"/>
    </row>
    <row r="5324" spans="1:1">
      <c r="A5324" s="71"/>
    </row>
    <row r="5325" spans="1:1">
      <c r="A5325" s="71"/>
    </row>
    <row r="5326" spans="1:1">
      <c r="A5326" s="71"/>
    </row>
    <row r="5327" spans="1:1">
      <c r="A5327" s="71"/>
    </row>
    <row r="5328" spans="1:1">
      <c r="A5328" s="71"/>
    </row>
    <row r="5329" spans="1:1">
      <c r="A5329" s="71"/>
    </row>
    <row r="5330" spans="1:1">
      <c r="A5330" s="71"/>
    </row>
    <row r="5331" spans="1:1">
      <c r="A5331" s="71"/>
    </row>
    <row r="5332" spans="1:1">
      <c r="A5332" s="71"/>
    </row>
    <row r="5333" spans="1:1">
      <c r="A5333" s="71"/>
    </row>
    <row r="5334" spans="1:1">
      <c r="A5334" s="71"/>
    </row>
    <row r="5335" spans="1:1">
      <c r="A5335" s="71"/>
    </row>
    <row r="5336" spans="1:1">
      <c r="A5336" s="71"/>
    </row>
    <row r="5337" spans="1:1">
      <c r="A5337" s="71"/>
    </row>
    <row r="5338" spans="1:1">
      <c r="A5338" s="71"/>
    </row>
    <row r="5339" spans="1:1">
      <c r="A5339" s="71"/>
    </row>
    <row r="5340" spans="1:1">
      <c r="A5340" s="71"/>
    </row>
    <row r="5341" spans="1:1">
      <c r="A5341" s="71"/>
    </row>
    <row r="5342" spans="1:1">
      <c r="A5342" s="71"/>
    </row>
    <row r="5343" spans="1:1">
      <c r="A5343" s="71"/>
    </row>
    <row r="5344" spans="1:1">
      <c r="A5344" s="71"/>
    </row>
    <row r="5345" spans="1:1">
      <c r="A5345" s="71"/>
    </row>
    <row r="5346" spans="1:1">
      <c r="A5346" s="71"/>
    </row>
    <row r="5347" spans="1:1">
      <c r="A5347" s="71"/>
    </row>
    <row r="5348" spans="1:1">
      <c r="A5348" s="71"/>
    </row>
    <row r="5349" spans="1:1">
      <c r="A5349" s="71"/>
    </row>
    <row r="5350" spans="1:1">
      <c r="A5350" s="71"/>
    </row>
    <row r="5351" spans="1:1">
      <c r="A5351" s="71"/>
    </row>
    <row r="5352" spans="1:1">
      <c r="A5352" s="71"/>
    </row>
    <row r="5353" spans="1:1">
      <c r="A5353" s="71"/>
    </row>
    <row r="5354" spans="1:1">
      <c r="A5354" s="71"/>
    </row>
    <row r="5355" spans="1:1">
      <c r="A5355" s="71"/>
    </row>
    <row r="5356" spans="1:1">
      <c r="A5356" s="71"/>
    </row>
    <row r="5357" spans="1:1">
      <c r="A5357" s="71"/>
    </row>
    <row r="5358" spans="1:1">
      <c r="A5358" s="71"/>
    </row>
    <row r="5359" spans="1:1">
      <c r="A5359" s="71"/>
    </row>
    <row r="5360" spans="1:1">
      <c r="A5360" s="71"/>
    </row>
    <row r="5361" spans="1:1">
      <c r="A5361" s="71"/>
    </row>
    <row r="5362" spans="1:1">
      <c r="A5362" s="71"/>
    </row>
    <row r="5363" spans="1:1">
      <c r="A5363" s="71"/>
    </row>
    <row r="5364" spans="1:1">
      <c r="A5364" s="71"/>
    </row>
    <row r="5365" spans="1:1">
      <c r="A5365" s="71"/>
    </row>
    <row r="5366" spans="1:1">
      <c r="A5366" s="71"/>
    </row>
    <row r="5367" spans="1:1">
      <c r="A5367" s="71"/>
    </row>
    <row r="5368" spans="1:1">
      <c r="A5368" s="71"/>
    </row>
    <row r="5369" spans="1:1">
      <c r="A5369" s="71"/>
    </row>
    <row r="5370" spans="1:1">
      <c r="A5370" s="71"/>
    </row>
    <row r="5371" spans="1:1">
      <c r="A5371" s="71"/>
    </row>
    <row r="5372" spans="1:1">
      <c r="A5372" s="71"/>
    </row>
    <row r="5373" spans="1:1">
      <c r="A5373" s="71"/>
    </row>
    <row r="5374" spans="1:1">
      <c r="A5374" s="71"/>
    </row>
    <row r="5375" spans="1:1">
      <c r="A5375" s="71"/>
    </row>
    <row r="5376" spans="1:1">
      <c r="A5376" s="71"/>
    </row>
    <row r="5377" spans="1:1">
      <c r="A5377" s="71"/>
    </row>
    <row r="5378" spans="1:1">
      <c r="A5378" s="71"/>
    </row>
    <row r="5379" spans="1:1">
      <c r="A5379" s="71"/>
    </row>
    <row r="5380" spans="1:1">
      <c r="A5380" s="71"/>
    </row>
    <row r="5381" spans="1:1">
      <c r="A5381" s="71"/>
    </row>
    <row r="5382" spans="1:1">
      <c r="A5382" s="71"/>
    </row>
    <row r="5383" spans="1:1">
      <c r="A5383" s="71"/>
    </row>
    <row r="5384" spans="1:1">
      <c r="A5384" s="71"/>
    </row>
    <row r="5385" spans="1:1">
      <c r="A5385" s="71"/>
    </row>
    <row r="5386" spans="1:1">
      <c r="A5386" s="71"/>
    </row>
    <row r="5387" spans="1:1">
      <c r="A5387" s="71"/>
    </row>
    <row r="5388" spans="1:1">
      <c r="A5388" s="71"/>
    </row>
    <row r="5389" spans="1:1">
      <c r="A5389" s="71"/>
    </row>
    <row r="5390" spans="1:1">
      <c r="A5390" s="71"/>
    </row>
    <row r="5391" spans="1:1">
      <c r="A5391" s="71"/>
    </row>
    <row r="5392" spans="1:1">
      <c r="A5392" s="71"/>
    </row>
    <row r="5393" spans="1:1">
      <c r="A5393" s="71"/>
    </row>
    <row r="5394" spans="1:1">
      <c r="A5394" s="71"/>
    </row>
    <row r="5395" spans="1:1">
      <c r="A5395" s="71"/>
    </row>
    <row r="5396" spans="1:1">
      <c r="A5396" s="71"/>
    </row>
    <row r="5397" spans="1:1">
      <c r="A5397" s="71"/>
    </row>
    <row r="5398" spans="1:1">
      <c r="A5398" s="71"/>
    </row>
    <row r="5399" spans="1:1">
      <c r="A5399" s="71"/>
    </row>
    <row r="5400" spans="1:1">
      <c r="A5400" s="71"/>
    </row>
    <row r="5401" spans="1:1">
      <c r="A5401" s="71"/>
    </row>
    <row r="5402" spans="1:1">
      <c r="A5402" s="71"/>
    </row>
    <row r="5403" spans="1:1">
      <c r="A5403" s="71"/>
    </row>
    <row r="5404" spans="1:1">
      <c r="A5404" s="71"/>
    </row>
    <row r="5405" spans="1:1">
      <c r="A5405" s="71"/>
    </row>
    <row r="5406" spans="1:1">
      <c r="A5406" s="71"/>
    </row>
    <row r="5407" spans="1:1">
      <c r="A5407" s="71"/>
    </row>
    <row r="5408" spans="1:1">
      <c r="A5408" s="71"/>
    </row>
    <row r="5409" spans="1:1">
      <c r="A5409" s="71"/>
    </row>
    <row r="5410" spans="1:1">
      <c r="A5410" s="71"/>
    </row>
    <row r="5411" spans="1:1">
      <c r="A5411" s="71"/>
    </row>
    <row r="5412" spans="1:1">
      <c r="A5412" s="71"/>
    </row>
    <row r="5413" spans="1:1">
      <c r="A5413" s="71"/>
    </row>
    <row r="5414" spans="1:1">
      <c r="A5414" s="71"/>
    </row>
    <row r="5415" spans="1:1">
      <c r="A5415" s="71"/>
    </row>
    <row r="5416" spans="1:1">
      <c r="A5416" s="71"/>
    </row>
    <row r="5417" spans="1:1">
      <c r="A5417" s="71"/>
    </row>
    <row r="5418" spans="1:1">
      <c r="A5418" s="71"/>
    </row>
    <row r="5419" spans="1:1">
      <c r="A5419" s="71"/>
    </row>
    <row r="5420" spans="1:1">
      <c r="A5420" s="71"/>
    </row>
    <row r="5421" spans="1:1">
      <c r="A5421" s="71"/>
    </row>
    <row r="5422" spans="1:1">
      <c r="A5422" s="71"/>
    </row>
    <row r="5423" spans="1:1">
      <c r="A5423" s="71"/>
    </row>
    <row r="5424" spans="1:1">
      <c r="A5424" s="71"/>
    </row>
    <row r="5425" spans="1:1">
      <c r="A5425" s="71"/>
    </row>
    <row r="5426" spans="1:1">
      <c r="A5426" s="71"/>
    </row>
    <row r="5427" spans="1:1">
      <c r="A5427" s="71"/>
    </row>
    <row r="5428" spans="1:1">
      <c r="A5428" s="71"/>
    </row>
    <row r="5429" spans="1:1">
      <c r="A5429" s="71"/>
    </row>
    <row r="5430" spans="1:1">
      <c r="A5430" s="71"/>
    </row>
    <row r="5431" spans="1:1">
      <c r="A5431" s="71"/>
    </row>
    <row r="5432" spans="1:1">
      <c r="A5432" s="71"/>
    </row>
    <row r="5433" spans="1:1">
      <c r="A5433" s="71"/>
    </row>
    <row r="5434" spans="1:1">
      <c r="A5434" s="71"/>
    </row>
    <row r="5435" spans="1:1">
      <c r="A5435" s="71"/>
    </row>
    <row r="5436" spans="1:1">
      <c r="A5436" s="71"/>
    </row>
    <row r="5437" spans="1:1">
      <c r="A5437" s="71"/>
    </row>
    <row r="5438" spans="1:1">
      <c r="A5438" s="71"/>
    </row>
    <row r="5439" spans="1:1">
      <c r="A5439" s="71"/>
    </row>
    <row r="5440" spans="1:1">
      <c r="A5440" s="71"/>
    </row>
    <row r="5441" spans="1:1">
      <c r="A5441" s="71"/>
    </row>
    <row r="5442" spans="1:1">
      <c r="A5442" s="71"/>
    </row>
    <row r="5443" spans="1:1">
      <c r="A5443" s="71"/>
    </row>
    <row r="5444" spans="1:1">
      <c r="A5444" s="71"/>
    </row>
    <row r="5445" spans="1:1">
      <c r="A5445" s="71"/>
    </row>
    <row r="5446" spans="1:1">
      <c r="A5446" s="71"/>
    </row>
    <row r="5447" spans="1:1">
      <c r="A5447" s="71"/>
    </row>
    <row r="5448" spans="1:1">
      <c r="A5448" s="71"/>
    </row>
    <row r="5449" spans="1:1">
      <c r="A5449" s="71"/>
    </row>
    <row r="5450" spans="1:1">
      <c r="A5450" s="71"/>
    </row>
    <row r="5451" spans="1:1">
      <c r="A5451" s="71"/>
    </row>
    <row r="5452" spans="1:1">
      <c r="A5452" s="71"/>
    </row>
    <row r="5453" spans="1:1">
      <c r="A5453" s="71"/>
    </row>
    <row r="5454" spans="1:1">
      <c r="A5454" s="71"/>
    </row>
    <row r="5455" spans="1:1">
      <c r="A5455" s="71"/>
    </row>
    <row r="5456" spans="1:1">
      <c r="A5456" s="71"/>
    </row>
    <row r="5457" spans="1:1">
      <c r="A5457" s="71"/>
    </row>
    <row r="5458" spans="1:1">
      <c r="A5458" s="71"/>
    </row>
    <row r="5459" spans="1:1">
      <c r="A5459" s="71"/>
    </row>
    <row r="5460" spans="1:1">
      <c r="A5460" s="71"/>
    </row>
    <row r="5461" spans="1:1">
      <c r="A5461" s="71"/>
    </row>
    <row r="5462" spans="1:1">
      <c r="A5462" s="71"/>
    </row>
    <row r="5463" spans="1:1">
      <c r="A5463" s="71"/>
    </row>
    <row r="5464" spans="1:1">
      <c r="A5464" s="71"/>
    </row>
    <row r="5465" spans="1:1">
      <c r="A5465" s="71"/>
    </row>
    <row r="5466" spans="1:1">
      <c r="A5466" s="71"/>
    </row>
  </sheetData>
  <mergeCells count="11">
    <mergeCell ref="F4:G4"/>
    <mergeCell ref="F2:G2"/>
    <mergeCell ref="B1:E1"/>
    <mergeCell ref="B4:E4"/>
    <mergeCell ref="F5:G5"/>
    <mergeCell ref="F1:G1"/>
    <mergeCell ref="B12:B15"/>
    <mergeCell ref="B3:E3"/>
    <mergeCell ref="B16:B17"/>
    <mergeCell ref="B5:E5"/>
    <mergeCell ref="B2:E2"/>
  </mergeCells>
  <conditionalFormatting sqref="B1:E1 B2:B20 F5:F10 C6:E10 G6:G10 A7:A10 C15:G15 A15:A17 C21:C24 D21:G28 A21:B48 C26:C28 G29:J30 C31:C40 D31:G48 C42:C46 H46:J46 G49 B49:B60 D50:G50 A50:A54 C51:E54 F51:G67 C55 E55:E60 A56:A58 C56:D59 C62:E67 A62:B69 C68:G69">
    <cfRule type="cellIs" dxfId="5" priority="1" stopIfTrue="1" operator="equal">
      <formula>0</formula>
    </cfRule>
  </conditionalFormatting>
  <conditionalFormatting sqref="C25 C41 C50">
    <cfRule type="cellIs" dxfId="4" priority="2" stopIfTrue="1" operator="lessThan">
      <formula>0</formula>
    </cfRule>
  </conditionalFormatting>
  <conditionalFormatting sqref="K29:K30">
    <cfRule type="cellIs" dxfId="3" priority="3" stopIfTrue="1" operator="greaterThanOrEqual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64" orientation="portrait"/>
  <headerFooter alignWithMargins="0">
    <oddFooter>&amp;L&amp;D&amp;T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/>
  <dimension ref="A1:M5465"/>
  <sheetViews>
    <sheetView zoomScale="75" zoomScaleNormal="69" workbookViewId="0">
      <selection activeCell="L27" sqref="L27"/>
    </sheetView>
  </sheetViews>
  <sheetFormatPr defaultColWidth="8.85546875" defaultRowHeight="12.75"/>
  <cols>
    <col min="1" max="1" width="42.5703125" style="307" bestFit="1" customWidth="1"/>
    <col min="2" max="3" width="30.42578125" style="307" bestFit="1" customWidth="1"/>
    <col min="4" max="4" width="16.85546875" style="307" customWidth="1"/>
    <col min="5" max="5" width="14.28515625" style="307" bestFit="1" customWidth="1"/>
    <col min="6" max="6" width="2.140625" style="307" customWidth="1"/>
    <col min="7" max="7" width="34.7109375" style="307" customWidth="1"/>
    <col min="8" max="8" width="4" style="307" customWidth="1"/>
    <col min="9" max="9" width="22" style="307" customWidth="1"/>
    <col min="10" max="10" width="2.28515625" style="307" customWidth="1"/>
    <col min="11" max="11" width="14.28515625" style="307" bestFit="1" customWidth="1"/>
    <col min="12" max="12" width="40.28515625" style="307" bestFit="1" customWidth="1"/>
    <col min="13" max="13" width="28.5703125" style="307" bestFit="1" customWidth="1"/>
    <col min="14" max="16384" width="8.85546875" style="307"/>
  </cols>
  <sheetData>
    <row r="1" spans="1:9" s="71" customFormat="1" ht="13.5" customHeight="1" thickTop="1">
      <c r="A1" s="27" t="s">
        <v>12</v>
      </c>
      <c r="B1" s="383">
        <f>uitgeversformulier!B20</f>
        <v>0</v>
      </c>
      <c r="C1" s="389"/>
      <c r="D1" s="389"/>
      <c r="E1" s="389"/>
      <c r="F1" s="390"/>
      <c r="G1" s="44"/>
      <c r="H1" s="381" t="s">
        <v>13</v>
      </c>
      <c r="I1" s="391"/>
    </row>
    <row r="2" spans="1:9" s="71" customFormat="1">
      <c r="A2" s="28" t="s">
        <v>14</v>
      </c>
      <c r="B2" s="385">
        <f>uitgeversformulier!B21</f>
        <v>0</v>
      </c>
      <c r="C2" s="391"/>
      <c r="D2" s="391"/>
      <c r="E2" s="391"/>
      <c r="F2" s="392"/>
      <c r="G2" s="44"/>
      <c r="H2" s="381" t="s">
        <v>160</v>
      </c>
      <c r="I2" s="391"/>
    </row>
    <row r="3" spans="1:9" s="71" customFormat="1">
      <c r="A3" s="28" t="s">
        <v>132</v>
      </c>
      <c r="B3" s="385">
        <f>uitgeversformulier!B22</f>
        <v>0</v>
      </c>
      <c r="C3" s="391"/>
      <c r="D3" s="391"/>
      <c r="E3" s="391"/>
      <c r="F3" s="392"/>
      <c r="G3" s="44"/>
    </row>
    <row r="4" spans="1:9" s="71" customFormat="1">
      <c r="A4" s="28" t="s">
        <v>17</v>
      </c>
      <c r="B4" s="385">
        <f>uitgeversformulier!B23</f>
        <v>0</v>
      </c>
      <c r="C4" s="391"/>
      <c r="D4" s="391"/>
      <c r="E4" s="391"/>
      <c r="F4" s="392"/>
      <c r="G4" s="44"/>
      <c r="H4" s="384" t="s">
        <v>18</v>
      </c>
      <c r="I4" s="391"/>
    </row>
    <row r="5" spans="1:9" s="71" customFormat="1" ht="13.5" customHeight="1" thickBot="1">
      <c r="A5" s="29" t="s">
        <v>19</v>
      </c>
      <c r="B5" s="388">
        <f>uitgeversformulier!B24</f>
        <v>0</v>
      </c>
      <c r="C5" s="393"/>
      <c r="D5" s="393"/>
      <c r="E5" s="393"/>
      <c r="F5" s="394"/>
      <c r="G5" s="44"/>
      <c r="H5" s="382">
        <f>beoordelingsformulier!F5</f>
        <v>0</v>
      </c>
      <c r="I5" s="391"/>
    </row>
    <row r="6" spans="1:9" s="71" customFormat="1" ht="13.5" customHeight="1" thickTop="1">
      <c r="A6" s="17"/>
      <c r="D6" s="42"/>
      <c r="E6" s="44"/>
      <c r="F6" s="44"/>
      <c r="G6" s="44"/>
      <c r="H6" s="233"/>
      <c r="I6" s="234"/>
    </row>
    <row r="7" spans="1:9" s="71" customFormat="1" ht="13.5" customHeight="1" thickBot="1">
      <c r="A7" s="30" t="s">
        <v>20</v>
      </c>
      <c r="B7" s="56" t="s">
        <v>21</v>
      </c>
      <c r="C7" s="48" t="s">
        <v>161</v>
      </c>
      <c r="D7" s="56" t="s">
        <v>22</v>
      </c>
      <c r="E7" s="43" t="s">
        <v>133</v>
      </c>
      <c r="F7" s="72"/>
      <c r="G7" s="23" t="s">
        <v>134</v>
      </c>
      <c r="H7" s="386" t="s">
        <v>162</v>
      </c>
      <c r="I7" s="391"/>
    </row>
    <row r="8" spans="1:9" s="71" customFormat="1" ht="13.5" customHeight="1" thickTop="1">
      <c r="A8" s="75" t="s">
        <v>26</v>
      </c>
      <c r="B8" s="256">
        <f>IF(uitgeversformulier!B28=0,0,uitgeversformulier!B28)</f>
        <v>0</v>
      </c>
      <c r="D8" s="256">
        <f>IF(uitgeversformulier!C28=0,0,uitgeversformulier!C28)</f>
        <v>0</v>
      </c>
      <c r="E8" s="102"/>
      <c r="F8" s="72"/>
      <c r="G8" s="103"/>
    </row>
    <row r="9" spans="1:9" s="71" customFormat="1">
      <c r="A9" s="78" t="s">
        <v>28</v>
      </c>
      <c r="B9" s="257">
        <f>IF(uitgeversformulier!B29=0,0,uitgeversformulier!B29)</f>
        <v>0</v>
      </c>
      <c r="D9" s="257">
        <f>IF(uitgeversformulier!C29=0,0,uitgeversformulier!C29)</f>
        <v>0</v>
      </c>
      <c r="E9" s="73"/>
      <c r="F9" s="72"/>
      <c r="G9" s="103"/>
    </row>
    <row r="10" spans="1:9" s="71" customFormat="1">
      <c r="A10" s="78" t="s">
        <v>30</v>
      </c>
      <c r="B10" s="308">
        <f>IF(uitgeversformulier!B30=0,0,uitgeversformulier!B30)</f>
        <v>0</v>
      </c>
      <c r="D10" s="259">
        <f>uitgeversformulier!C30</f>
        <v>0</v>
      </c>
      <c r="E10" s="105"/>
      <c r="F10" s="72"/>
      <c r="G10" s="103"/>
    </row>
    <row r="11" spans="1:9" s="71" customFormat="1">
      <c r="A11" s="88" t="s">
        <v>136</v>
      </c>
      <c r="B11" s="308">
        <f>IF(uitgeversformulier!B31=0,0,uitgeversformulier!B31)</f>
        <v>0</v>
      </c>
      <c r="D11" s="308">
        <f>uitgeversformulier!C31</f>
        <v>0</v>
      </c>
    </row>
    <row r="12" spans="1:9" s="71" customFormat="1">
      <c r="A12" s="88" t="s">
        <v>137</v>
      </c>
      <c r="B12" s="387">
        <f>IF(uitgeversformulier!B32=0,0,uitgeversformulier!B32)</f>
        <v>0</v>
      </c>
      <c r="D12" s="308"/>
    </row>
    <row r="13" spans="1:9" s="71" customFormat="1">
      <c r="A13" s="88"/>
      <c r="B13" s="396"/>
      <c r="D13" s="308"/>
    </row>
    <row r="14" spans="1:9" s="71" customFormat="1">
      <c r="A14" s="88"/>
      <c r="B14" s="396"/>
      <c r="D14" s="308"/>
    </row>
    <row r="15" spans="1:9" s="71" customFormat="1">
      <c r="A15" s="77"/>
      <c r="B15" s="397"/>
      <c r="D15" s="309">
        <f>uitgeversformulier!C32</f>
        <v>0</v>
      </c>
    </row>
    <row r="16" spans="1:9" s="71" customFormat="1">
      <c r="A16" s="78" t="s">
        <v>163</v>
      </c>
      <c r="B16" s="375">
        <f>uitgeversformulier!B36</f>
        <v>0</v>
      </c>
      <c r="D16" s="259">
        <f>uitgeversformulier!C36</f>
        <v>0</v>
      </c>
    </row>
    <row r="17" spans="1:13" s="71" customFormat="1">
      <c r="A17" s="78"/>
      <c r="B17" s="396"/>
      <c r="D17" s="259"/>
    </row>
    <row r="18" spans="1:13" s="71" customFormat="1">
      <c r="A18" s="69" t="s">
        <v>138</v>
      </c>
      <c r="B18" s="259">
        <f>uitgeversformulier!B38</f>
        <v>0</v>
      </c>
      <c r="D18" s="259"/>
    </row>
    <row r="19" spans="1:13" s="71" customFormat="1">
      <c r="A19" s="88" t="s">
        <v>42</v>
      </c>
      <c r="B19" s="259">
        <f>uitgeversformulier!B39</f>
        <v>0</v>
      </c>
      <c r="D19" s="259">
        <f>uitgeversformulier!C39</f>
        <v>0</v>
      </c>
    </row>
    <row r="20" spans="1:13" s="71" customFormat="1">
      <c r="A20" s="88" t="s">
        <v>44</v>
      </c>
      <c r="B20" s="261">
        <f>IF(uitgeversformulier!B40=0,0,uitgeversformulier!B40)</f>
        <v>0</v>
      </c>
      <c r="D20" s="259">
        <f>uitgeversformulier!C40</f>
        <v>0</v>
      </c>
      <c r="E20" s="105"/>
      <c r="F20" s="72"/>
      <c r="G20" s="103"/>
    </row>
    <row r="21" spans="1:13" s="71" customFormat="1">
      <c r="A21" s="86" t="s">
        <v>46</v>
      </c>
      <c r="B21" s="260">
        <f>IF(uitgeversformulier!B41=0,0,uitgeversformulier!B41)</f>
        <v>0</v>
      </c>
      <c r="D21" s="260">
        <f>uitgeversformulier!C41</f>
        <v>0</v>
      </c>
      <c r="E21" s="73"/>
      <c r="F21" s="72"/>
      <c r="G21" s="103"/>
    </row>
    <row r="22" spans="1:13" s="71" customFormat="1" ht="13.5" customHeight="1" thickBot="1">
      <c r="A22" s="77" t="s">
        <v>48</v>
      </c>
      <c r="B22" s="261">
        <f>IF(uitgeversformulier!B42=0,0,uitgeversformulier!B42)</f>
        <v>0</v>
      </c>
      <c r="D22" s="261">
        <f>uitgeversformulier!C42</f>
        <v>0</v>
      </c>
      <c r="E22" s="73"/>
      <c r="F22" s="72"/>
      <c r="G22" s="103"/>
    </row>
    <row r="23" spans="1:13" s="71" customFormat="1" ht="14.25" customHeight="1" thickTop="1" thickBot="1">
      <c r="A23" s="82" t="s">
        <v>50</v>
      </c>
      <c r="B23" s="260">
        <f>IF(uitgeversformulier!B44=0,0,uitgeversformulier!B44)</f>
        <v>0</v>
      </c>
      <c r="C23" s="256">
        <f>beoordelingsformulier!G23</f>
        <v>0</v>
      </c>
      <c r="D23" s="260">
        <f>uitgeversformulier!C44</f>
        <v>0</v>
      </c>
      <c r="E23" s="310">
        <v>0</v>
      </c>
      <c r="F23" s="18"/>
      <c r="G23" s="311"/>
      <c r="I23" s="264">
        <f>IF(D23=0,0,D23+E23)</f>
        <v>0</v>
      </c>
    </row>
    <row r="24" spans="1:13" s="71" customFormat="1" ht="14.25" customHeight="1" thickTop="1" thickBot="1">
      <c r="A24" s="88" t="s">
        <v>52</v>
      </c>
      <c r="B24" s="265">
        <f>IF(uitgeversformulier!B45=0,0,uitgeversformulier!B45)</f>
        <v>0</v>
      </c>
      <c r="C24" s="308">
        <f>beoordelingsformulier!G24</f>
        <v>0</v>
      </c>
      <c r="D24" s="265">
        <f>uitgeversformulier!C45</f>
        <v>0</v>
      </c>
      <c r="E24" s="312"/>
      <c r="F24" s="18"/>
      <c r="G24" s="313"/>
      <c r="I24" s="265">
        <f>IF(E25=0,D24,ROUND(I23*I25,0))</f>
        <v>0</v>
      </c>
    </row>
    <row r="25" spans="1:13" s="71" customFormat="1" ht="14.25" customHeight="1" thickTop="1" thickBot="1">
      <c r="A25" s="97" t="s">
        <v>53</v>
      </c>
      <c r="B25" s="268">
        <f>uitgeversformulier!B46</f>
        <v>0</v>
      </c>
      <c r="C25" s="314">
        <f>beoordelingsformulier!G25</f>
        <v>0</v>
      </c>
      <c r="D25" s="268">
        <f>uitgeversformulier!C46</f>
        <v>0</v>
      </c>
      <c r="E25" s="315"/>
      <c r="F25" s="104"/>
      <c r="G25" s="316"/>
      <c r="I25" s="268">
        <f>IF(D25=0,0,D25+E25)</f>
        <v>0</v>
      </c>
    </row>
    <row r="26" spans="1:13" s="71" customFormat="1" ht="13.5" customHeight="1" thickTop="1">
      <c r="A26" s="271"/>
      <c r="B26" s="272"/>
      <c r="D26" s="272"/>
      <c r="E26" s="105"/>
      <c r="F26" s="72"/>
      <c r="G26" s="76"/>
      <c r="H26" s="17"/>
    </row>
    <row r="27" spans="1:13" s="71" customFormat="1" ht="13.5" customHeight="1" thickBot="1">
      <c r="A27" s="17" t="s">
        <v>56</v>
      </c>
      <c r="B27" s="18" t="s">
        <v>24</v>
      </c>
      <c r="D27" s="18" t="s">
        <v>25</v>
      </c>
      <c r="E27" s="43"/>
      <c r="F27" s="72"/>
      <c r="G27" s="76"/>
      <c r="H27" s="17"/>
    </row>
    <row r="28" spans="1:13" s="71" customFormat="1" ht="13.5" customHeight="1" thickTop="1">
      <c r="A28" s="31" t="s">
        <v>78</v>
      </c>
      <c r="B28" s="9">
        <f>IF(uitgeversformulier!B66=0,0,uitgeversformulier!B66)</f>
        <v>0</v>
      </c>
      <c r="C28" s="50">
        <f>beoordelingsformulier!G28</f>
        <v>0</v>
      </c>
      <c r="D28" s="9">
        <f>IF(uitgeversformulier!C66=0,0,uitgeversformulier!C66)</f>
        <v>0</v>
      </c>
      <c r="E28" s="1"/>
      <c r="F28" s="90"/>
      <c r="G28" s="14"/>
      <c r="I28" s="5">
        <f>IF(D28=0,E28,D28+E28+E29+K29)</f>
        <v>0</v>
      </c>
    </row>
    <row r="29" spans="1:13" s="71" customFormat="1">
      <c r="A29" s="69" t="s">
        <v>139</v>
      </c>
      <c r="B29" s="317">
        <f>IF(SUM(uitgeversformulier!B53:B55)=0,0,SUM(uitgeversformulier!B53:B55))</f>
        <v>0</v>
      </c>
      <c r="C29" s="318">
        <f>beoordelingsformulier!K29</f>
        <v>0</v>
      </c>
      <c r="D29" s="317">
        <f>IF(SUM(uitgeversformulier!C53:C55)=0,0,SUM(uitgeversformulier!C53:C55))</f>
        <v>0</v>
      </c>
      <c r="E29" s="274"/>
      <c r="F29" s="90"/>
      <c r="G29" s="319"/>
      <c r="I29" s="279">
        <f>IF(E29=0,M29,(ROUND(M29,2)+E29))</f>
        <v>0</v>
      </c>
      <c r="K29" s="93">
        <f>IF(E25=0,0,E25*((uitgeversformulier!C54+uitgeversformulier!C55)/D25))</f>
        <v>0</v>
      </c>
      <c r="L29" s="71">
        <f>IF(K29=0,0,"= bijstelling wegens wijziging oplage verkoop")</f>
        <v>0</v>
      </c>
      <c r="M29" s="93">
        <f>IF(D29=0,K29,D29+K29)</f>
        <v>0</v>
      </c>
    </row>
    <row r="30" spans="1:13" s="71" customFormat="1">
      <c r="A30" s="32" t="s">
        <v>141</v>
      </c>
      <c r="B30" s="10">
        <f>IF(uitgeversformulier!B77=0,0,uitgeversformulier!B77)</f>
        <v>0</v>
      </c>
      <c r="C30" s="38">
        <f>beoordelingsformulier!G31</f>
        <v>0</v>
      </c>
      <c r="D30" s="10">
        <f>IF(uitgeversformulier!C77=0,0,uitgeversformulier!C77)</f>
        <v>0</v>
      </c>
      <c r="E30" s="2"/>
      <c r="F30" s="90"/>
      <c r="G30" s="15"/>
      <c r="I30" s="12">
        <f>IF(D30=0,E30,D30+E30)</f>
        <v>0</v>
      </c>
    </row>
    <row r="31" spans="1:13" s="71" customFormat="1" ht="13.5" customHeight="1" thickBot="1">
      <c r="A31" s="32" t="s">
        <v>142</v>
      </c>
      <c r="B31" s="10">
        <f>IF(uitgeversformulier!B84=0,0,uitgeversformulier!B84)</f>
        <v>0</v>
      </c>
      <c r="C31" s="38">
        <f>beoordelingsformulier!G32</f>
        <v>0</v>
      </c>
      <c r="D31" s="10">
        <f>IF(uitgeversformulier!C84=0,0,uitgeversformulier!C84)</f>
        <v>0</v>
      </c>
      <c r="E31" s="2"/>
      <c r="F31" s="90"/>
      <c r="G31" s="16"/>
      <c r="I31" s="13">
        <f>IF(D31=0,E31,D31+E31)</f>
        <v>0</v>
      </c>
    </row>
    <row r="32" spans="1:13" s="71" customFormat="1" ht="14.25" customHeight="1" thickTop="1" thickBot="1">
      <c r="A32" s="33" t="s">
        <v>106</v>
      </c>
      <c r="B32" s="11">
        <f>IF(uitgeversformulier!B86=0,0,uitgeversformulier!B86)</f>
        <v>0</v>
      </c>
      <c r="C32" s="51">
        <f>beoordelingsformulier!G33</f>
        <v>0</v>
      </c>
      <c r="D32" s="11">
        <f>IF(uitgeversformulier!C86=0,0,uitgeversformulier!C86)</f>
        <v>0</v>
      </c>
      <c r="E32" s="45"/>
      <c r="F32" s="90"/>
      <c r="G32" s="36"/>
      <c r="I32" s="6">
        <f>IF((I28+I30+I31)=0,0,(I28+I30+I31))</f>
        <v>0</v>
      </c>
    </row>
    <row r="33" spans="1:9" s="71" customFormat="1" ht="13.5" customHeight="1" thickTop="1">
      <c r="A33" s="85" t="s">
        <v>143</v>
      </c>
      <c r="B33" s="320">
        <f>uitgeversformulier!B87</f>
        <v>0</v>
      </c>
      <c r="C33" s="287">
        <f>beoordelingsformulier!G34</f>
        <v>0</v>
      </c>
      <c r="D33" s="280">
        <f>uitgeversformulier!C87</f>
        <v>0</v>
      </c>
      <c r="E33" s="46"/>
      <c r="F33" s="20"/>
      <c r="G33" s="76"/>
      <c r="H33" s="34"/>
      <c r="I33" s="280">
        <f>IF(I23=0,0,I32/I23)</f>
        <v>0</v>
      </c>
    </row>
    <row r="34" spans="1:9" s="71" customFormat="1" ht="13.5" customHeight="1" thickBot="1">
      <c r="A34" s="88" t="s">
        <v>144</v>
      </c>
      <c r="B34" s="321">
        <f>IF((uitgeversformulier!B44*uitgeversformulier!B29)=0,0,(uitgeversformulier!B86/uitgeversformulier!B44)/uitgeversformulier!B29)</f>
        <v>0</v>
      </c>
      <c r="C34" s="287">
        <f>beoordelingsformulier!G35</f>
        <v>0</v>
      </c>
      <c r="D34" s="277">
        <f>IF((uitgeversformulier!C44*uitgeversformulier!C29)=0,0,(uitgeversformulier!C86/uitgeversformulier!C44)/uitgeversformulier!C29)</f>
        <v>0</v>
      </c>
      <c r="E34" s="322"/>
      <c r="F34" s="90"/>
      <c r="G34" s="323"/>
      <c r="H34" s="102"/>
      <c r="I34" s="277">
        <f>IF(I33=0,0,I33/D9)</f>
        <v>0</v>
      </c>
    </row>
    <row r="35" spans="1:9" s="71" customFormat="1" ht="14.25" customHeight="1" thickTop="1" thickBot="1">
      <c r="A35" s="97" t="s">
        <v>145</v>
      </c>
      <c r="B35" s="324">
        <f>uitgeversformulier!B88</f>
        <v>0</v>
      </c>
      <c r="C35" s="300">
        <f>beoordelingsformulier!G36</f>
        <v>0</v>
      </c>
      <c r="D35" s="283">
        <f>uitgeversformulier!C88</f>
        <v>0</v>
      </c>
      <c r="E35" s="284"/>
      <c r="F35" s="90"/>
      <c r="G35" s="316"/>
      <c r="H35" s="102"/>
      <c r="I35" s="283">
        <f>IF(D35=0,0,D35+E35)</f>
        <v>0</v>
      </c>
    </row>
    <row r="36" spans="1:9" s="71" customFormat="1" ht="13.5" customHeight="1" thickTop="1">
      <c r="E36" s="102"/>
      <c r="F36" s="72"/>
      <c r="G36" s="76"/>
    </row>
    <row r="37" spans="1:9" s="71" customFormat="1" ht="13.5" customHeight="1" thickBot="1">
      <c r="A37" s="22" t="s">
        <v>85</v>
      </c>
      <c r="B37" s="96"/>
      <c r="D37" s="96"/>
      <c r="E37" s="102"/>
      <c r="F37" s="72"/>
      <c r="G37" s="76"/>
    </row>
    <row r="38" spans="1:9" s="71" customFormat="1" ht="13.5" customHeight="1" thickTop="1">
      <c r="A38" s="285" t="s">
        <v>146</v>
      </c>
      <c r="B38" s="325">
        <f>IF(uitgeversformulier!F73=0,0,uitgeversformulier!F73)</f>
        <v>0</v>
      </c>
      <c r="C38" s="286">
        <f>beoordelingsformulier!G39</f>
        <v>0</v>
      </c>
      <c r="D38" s="326">
        <f>IF(uitgeversformulier!G73=0,0,uitgeversformulier!G73)</f>
        <v>0</v>
      </c>
      <c r="E38" s="102"/>
      <c r="F38" s="90"/>
      <c r="G38" s="76"/>
      <c r="I38" s="280">
        <f>IF(I24=0,0,I24*I35)</f>
        <v>0</v>
      </c>
    </row>
    <row r="39" spans="1:9" s="71" customFormat="1" ht="13.5" customHeight="1" thickBot="1">
      <c r="A39" s="88" t="s">
        <v>147</v>
      </c>
      <c r="B39" s="91">
        <f>IF(uitgeversformulier!F74=0,0,uitgeversformulier!F74)</f>
        <v>0</v>
      </c>
      <c r="C39" s="287">
        <f>beoordelingsformulier!G40</f>
        <v>0</v>
      </c>
      <c r="D39" s="306">
        <f>IF(uitgeversformulier!G74=0,0,uitgeversformulier!G74)</f>
        <v>0</v>
      </c>
      <c r="E39" s="96"/>
      <c r="F39" s="90"/>
      <c r="G39" s="76"/>
      <c r="I39" s="277">
        <f>IF(I38=0,0,I24*ROUND(I35/106,4)*100)</f>
        <v>0</v>
      </c>
    </row>
    <row r="40" spans="1:9" s="71" customFormat="1" ht="14.25" customHeight="1" thickTop="1" thickBot="1">
      <c r="A40" s="288" t="s">
        <v>90</v>
      </c>
      <c r="B40" s="327">
        <f>uitgeversformulier!F75</f>
        <v>0</v>
      </c>
      <c r="C40" s="328">
        <f>beoordelingsformulier!G41</f>
        <v>0</v>
      </c>
      <c r="D40" s="329">
        <f>uitgeversformulier!G75</f>
        <v>0</v>
      </c>
      <c r="E40" s="290"/>
      <c r="F40" s="291"/>
      <c r="G40" s="330"/>
      <c r="I40" s="289">
        <f>IF(D40=0,0,ROUND(D40+E40,3))</f>
        <v>0</v>
      </c>
    </row>
    <row r="41" spans="1:9" s="71" customFormat="1" ht="13.5" customHeight="1" thickTop="1">
      <c r="A41" s="88" t="s">
        <v>92</v>
      </c>
      <c r="B41" s="91">
        <f>IF(uitgeversformulier!F76=0,0,uitgeversformulier!F76)</f>
        <v>0</v>
      </c>
      <c r="C41" s="287">
        <f>beoordelingsformulier!G42</f>
        <v>0</v>
      </c>
      <c r="D41" s="306">
        <f>IF(uitgeversformulier!G76=0,0,uitgeversformulier!G76)</f>
        <v>0</v>
      </c>
      <c r="E41" s="331"/>
      <c r="F41" s="90"/>
      <c r="G41" s="76"/>
      <c r="I41" s="277">
        <f>IF(I39=0,0,-(I40*I39))</f>
        <v>0</v>
      </c>
    </row>
    <row r="42" spans="1:9" s="71" customFormat="1">
      <c r="A42" s="88" t="s">
        <v>94</v>
      </c>
      <c r="B42" s="91">
        <f>IF(uitgeversformulier!F77=0,0,uitgeversformulier!F77)</f>
        <v>0</v>
      </c>
      <c r="C42" s="287">
        <f>beoordelingsformulier!G43</f>
        <v>0</v>
      </c>
      <c r="D42" s="306">
        <f>IF(uitgeversformulier!G77=0,0,uitgeversformulier!G77)</f>
        <v>0</v>
      </c>
      <c r="E42" s="102"/>
      <c r="F42" s="90"/>
      <c r="G42" s="76"/>
      <c r="I42" s="277">
        <f>IF(I39=0,0,I39+I41)</f>
        <v>0</v>
      </c>
    </row>
    <row r="43" spans="1:9" s="71" customFormat="1">
      <c r="A43" s="88" t="s">
        <v>99</v>
      </c>
      <c r="B43" s="332">
        <f>IF(uitgeversformulier!F80=0,0,uitgeversformulier!F80)</f>
        <v>0</v>
      </c>
      <c r="C43" s="287">
        <f>beoordelingsformulier!G44</f>
        <v>0</v>
      </c>
      <c r="D43" s="333">
        <f>IF(uitgeversformulier!G80=0,0,uitgeversformulier!G80)</f>
        <v>0</v>
      </c>
      <c r="E43" s="102"/>
      <c r="F43" s="90"/>
      <c r="G43" s="76"/>
      <c r="I43" s="277">
        <f>IF(I32=0,0,-I32)</f>
        <v>0</v>
      </c>
    </row>
    <row r="44" spans="1:9" s="71" customFormat="1">
      <c r="A44" s="47" t="s">
        <v>101</v>
      </c>
      <c r="B44" s="52">
        <f>IF(uitgeversformulier!F81=0,0,uitgeversformulier!F81)</f>
        <v>0</v>
      </c>
      <c r="C44" s="54">
        <f>beoordelingsformulier!G45</f>
        <v>0</v>
      </c>
      <c r="D44" s="53">
        <f>IF(uitgeversformulier!G81=0,0,uitgeversformulier!G81)</f>
        <v>0</v>
      </c>
      <c r="E44" s="102"/>
      <c r="F44" s="90"/>
      <c r="G44" s="76"/>
      <c r="I44" s="39">
        <f>IF(I42=0,0,I42+I43)</f>
        <v>0</v>
      </c>
    </row>
    <row r="45" spans="1:9" s="71" customFormat="1">
      <c r="A45" s="88" t="s">
        <v>102</v>
      </c>
      <c r="B45" s="91">
        <f>IF(uitgeversformulier!B99=0,0,-uitgeversformulier!B99)</f>
        <v>0</v>
      </c>
      <c r="C45" s="287">
        <f>beoordelingsformulier!G46</f>
        <v>0</v>
      </c>
      <c r="D45" s="306">
        <f>IF(uitgeversformulier!C99=0,0,-uitgeversformulier!C99)</f>
        <v>0</v>
      </c>
      <c r="E45" s="102">
        <f>IF(G49="lacuneboek",-((I23*90%)*((I35/106)*100)*(100%-I40)*25%),0)</f>
        <v>0</v>
      </c>
      <c r="F45" s="90"/>
      <c r="G45" s="72">
        <f>IF(G49="lacuneboek","=25% netto omzet bij verkoop 90% oplage",0)</f>
        <v>0</v>
      </c>
      <c r="I45" s="277">
        <f>IF(E49=0,D45,I42*-I49)</f>
        <v>0</v>
      </c>
    </row>
    <row r="46" spans="1:9" s="71" customFormat="1">
      <c r="A46" s="87" t="s">
        <v>148</v>
      </c>
      <c r="B46" s="334">
        <f>IF(uitgeversformulier!F73=0,0,ROUND(uitgeversformulier!B99/uitgeversformulier!B86,3))</f>
        <v>0</v>
      </c>
      <c r="C46" s="335">
        <f>beoordelingsformulier!G47</f>
        <v>0</v>
      </c>
      <c r="D46" s="336">
        <f>IF(uitgeversformulier!G73=0,0,ROUND(uitgeversformulier!C99/uitgeversformulier!C86,3))</f>
        <v>0</v>
      </c>
      <c r="E46" s="102"/>
      <c r="F46" s="72"/>
      <c r="G46" s="76"/>
      <c r="I46" s="295">
        <f>IF(I45=0,0,-I45/I32)</f>
        <v>0</v>
      </c>
    </row>
    <row r="47" spans="1:9" s="71" customFormat="1">
      <c r="A47" s="69" t="s">
        <v>149</v>
      </c>
      <c r="B47" s="297">
        <f>IF(uitgeversformulier!F73=0,0,ROUND(uitgeversformulier!B99/(uitgeversformulier!B86+uitgeversformulier!B99),3))</f>
        <v>0</v>
      </c>
      <c r="C47" s="297">
        <f>beoordelingsformulier!G48</f>
        <v>0</v>
      </c>
      <c r="D47" s="297">
        <f>IF(uitgeversformulier!G73=0,0,ROUND(uitgeversformulier!C99/(uitgeversformulier!C86+uitgeversformulier!C99),3))</f>
        <v>0</v>
      </c>
      <c r="I47" s="297">
        <f>IF(I45=0,0,-I45/(I32+I45))</f>
        <v>0</v>
      </c>
    </row>
    <row r="48" spans="1:9" s="71" customFormat="1" ht="13.5" customHeight="1" thickBot="1">
      <c r="A48" s="69" t="s">
        <v>150</v>
      </c>
      <c r="B48" s="337">
        <f>IF(uitgeversformulier!F73=0,0,ROUND(uitgeversformulier!B99/uitgeversformulier!B45,3)/ROUND((uitgeversformulier!B88/106)*100,3))</f>
        <v>0</v>
      </c>
      <c r="C48" s="297">
        <f>beoordelingsformulier!G49</f>
        <v>0</v>
      </c>
      <c r="D48" s="338">
        <f>IF(uitgeversformulier!G73=0,0,ROUND(uitgeversformulier!C99/uitgeversformulier!C45,3)/ROUND((uitgeversformulier!C88/106)*100,3))</f>
        <v>0</v>
      </c>
      <c r="E48" s="73"/>
      <c r="F48" s="72"/>
      <c r="I48" s="297">
        <f>IF(I45=0,0,-I45/I39)</f>
        <v>0</v>
      </c>
    </row>
    <row r="49" spans="1:9" s="71" customFormat="1" ht="14.25" customHeight="1" thickTop="1" thickBot="1">
      <c r="A49" s="84" t="s">
        <v>151</v>
      </c>
      <c r="B49" s="89">
        <f>IF(uitgeversformulier!F73=0,0,ROUND(uitgeversformulier!B99/uitgeversformulier!F77,3))</f>
        <v>0</v>
      </c>
      <c r="C49" s="268" t="e">
        <f>beoordelingsformulier!G50</f>
        <v>#DIV/0!</v>
      </c>
      <c r="D49" s="339">
        <f>IF(uitgeversformulier!G73=0,0,ROUND(uitgeversformulier!C99/uitgeversformulier!G77,3))</f>
        <v>0</v>
      </c>
      <c r="E49" s="340"/>
      <c r="F49" s="341"/>
      <c r="G49" s="330"/>
      <c r="I49" s="268" t="e">
        <f>IF(E49=0,-I45/I42,D49+E49)</f>
        <v>#DIV/0!</v>
      </c>
    </row>
    <row r="50" spans="1:9" s="71" customFormat="1" ht="14.25" customHeight="1" thickTop="1" thickBot="1">
      <c r="A50" s="17" t="s">
        <v>104</v>
      </c>
      <c r="B50" s="3">
        <f>uitgeversformulier!F83</f>
        <v>0</v>
      </c>
      <c r="C50" s="55">
        <f>beoordelingsformulier!G51</f>
        <v>0</v>
      </c>
      <c r="D50" s="3">
        <f>uitgeversformulier!G83</f>
        <v>0</v>
      </c>
      <c r="E50" s="102">
        <v>0</v>
      </c>
      <c r="F50" s="90"/>
      <c r="G50" s="24"/>
      <c r="I50" s="4">
        <f>IF(I44=0,0,I44+I45)</f>
        <v>0</v>
      </c>
    </row>
    <row r="51" spans="1:9" s="71" customFormat="1" ht="13.5" customHeight="1" thickTop="1">
      <c r="E51" s="102"/>
      <c r="F51" s="72"/>
      <c r="G51" s="76"/>
    </row>
    <row r="52" spans="1:9" s="71" customFormat="1" ht="13.5" customHeight="1" thickBot="1">
      <c r="A52" s="19" t="s">
        <v>105</v>
      </c>
      <c r="B52" s="99"/>
      <c r="D52" s="99"/>
      <c r="E52" s="102"/>
      <c r="F52" s="72"/>
      <c r="G52" s="76"/>
    </row>
    <row r="53" spans="1:9" s="71" customFormat="1" ht="13.5" customHeight="1" thickTop="1">
      <c r="A53" s="85" t="s">
        <v>107</v>
      </c>
      <c r="B53" s="287" t="e">
        <f>IF(uitgeversformulier!#REF!=0,0,uitgeversformulier!#REF!)</f>
        <v>#REF!</v>
      </c>
      <c r="C53" s="286" t="e">
        <f>beoordelingsformulier!G54</f>
        <v>#REF!</v>
      </c>
      <c r="D53" s="287">
        <f>IF(uitgeversformulier!G86=0,0,uitgeversformulier!G86)</f>
        <v>0</v>
      </c>
      <c r="E53" s="299"/>
      <c r="F53" s="90"/>
      <c r="G53" s="311"/>
      <c r="I53" s="280">
        <f>IF(D53=0,E53,D53+E53)</f>
        <v>0</v>
      </c>
    </row>
    <row r="54" spans="1:9" s="71" customFormat="1">
      <c r="A54" s="69" t="s">
        <v>109</v>
      </c>
      <c r="B54" s="287">
        <f>IF(uitgeversformulier!F86=0,0,uitgeversformulier!F86)</f>
        <v>0</v>
      </c>
      <c r="C54" s="287">
        <f>beoordelingsformulier!G55</f>
        <v>0</v>
      </c>
      <c r="D54" s="287">
        <f>IF(uitgeversformulier!G87=0,0,uitgeversformulier!G87)</f>
        <v>0</v>
      </c>
      <c r="E54" s="274"/>
      <c r="G54" s="276"/>
      <c r="I54" s="342">
        <f>IF(D54=0,E54,D54+E54)</f>
        <v>0</v>
      </c>
    </row>
    <row r="55" spans="1:9" s="71" customFormat="1">
      <c r="A55" s="88" t="s">
        <v>152</v>
      </c>
      <c r="B55" s="287">
        <f>IF(uitgeversformulier!F88=0,0,uitgeversformulier!F88)</f>
        <v>0</v>
      </c>
      <c r="C55" s="287">
        <f>beoordelingsformulier!G56</f>
        <v>0</v>
      </c>
      <c r="D55" s="287">
        <f>IF(uitgeversformulier!G88=0,0,uitgeversformulier!G88)</f>
        <v>0</v>
      </c>
      <c r="E55" s="274"/>
      <c r="F55" s="90"/>
      <c r="G55" s="319"/>
      <c r="I55" s="277">
        <f>IF(D55=0,E55,D55+E55)</f>
        <v>0</v>
      </c>
    </row>
    <row r="56" spans="1:9" s="71" customFormat="1" ht="13.5" customHeight="1" thickBot="1">
      <c r="A56" s="97" t="s">
        <v>153</v>
      </c>
      <c r="B56" s="300">
        <f>IF(uitgeversformulier!F89=0,0,uitgeversformulier!F89)</f>
        <v>0</v>
      </c>
      <c r="C56" s="300">
        <f>beoordelingsformulier!G57</f>
        <v>0</v>
      </c>
      <c r="D56" s="300">
        <f>IF(uitgeversformulier!G89=0,0,uitgeversformulier!G89)</f>
        <v>0</v>
      </c>
      <c r="E56" s="301"/>
      <c r="F56" s="90"/>
      <c r="G56" s="316"/>
      <c r="I56" s="283">
        <f>IF(D56=0,E56,D56+E56)</f>
        <v>0</v>
      </c>
    </row>
    <row r="57" spans="1:9" s="71" customFormat="1" ht="13.5" customHeight="1" thickTop="1">
      <c r="A57" s="21" t="s">
        <v>154</v>
      </c>
      <c r="B57" s="7">
        <f>uitgeversformulier!F90</f>
        <v>0</v>
      </c>
      <c r="C57" s="3">
        <f>beoordelingsformulier!G58</f>
        <v>0</v>
      </c>
      <c r="D57" s="7">
        <f>uitgeversformulier!G90</f>
        <v>0</v>
      </c>
      <c r="E57" s="34"/>
      <c r="F57" s="90"/>
      <c r="G57" s="24"/>
      <c r="I57" s="4">
        <f>IF(I50=0,0,I50+SUM(I53:I56))</f>
        <v>0</v>
      </c>
    </row>
    <row r="58" spans="1:9" s="71" customFormat="1">
      <c r="A58" s="71" t="s">
        <v>155</v>
      </c>
      <c r="B58" s="302">
        <f>IF(B23=0,0,-(B57/B23))</f>
        <v>0</v>
      </c>
      <c r="C58" s="100">
        <f>beoordelingsformulier!G59</f>
        <v>0</v>
      </c>
      <c r="D58" s="302">
        <f>IF(D23=0,0,-(D57/D23))</f>
        <v>0</v>
      </c>
      <c r="E58" s="102"/>
      <c r="F58" s="72"/>
      <c r="G58" s="76"/>
      <c r="I58" s="302">
        <f>IF(I23=0,0,-(I57/I23))</f>
        <v>0</v>
      </c>
    </row>
    <row r="59" spans="1:9" s="71" customFormat="1">
      <c r="A59" s="71" t="s">
        <v>156</v>
      </c>
      <c r="B59" s="303">
        <f>IF(B32=0,0,ROUND(-(B57/B32),3))</f>
        <v>0</v>
      </c>
      <c r="C59" s="343">
        <f>beoordelingsformulier!G60</f>
        <v>0</v>
      </c>
      <c r="D59" s="303">
        <f>IF(D32=0,0,ROUND(-(D57/D32),3))</f>
        <v>0</v>
      </c>
      <c r="E59" s="102"/>
      <c r="G59" s="76"/>
      <c r="I59" s="303">
        <f>IF(I32=0,0,ROUND(-(I57/I32),3))</f>
        <v>0</v>
      </c>
    </row>
    <row r="60" spans="1:9" s="71" customFormat="1">
      <c r="E60" s="102"/>
      <c r="G60" s="103"/>
    </row>
    <row r="61" spans="1:9" s="71" customFormat="1" ht="13.5" customHeight="1" thickBot="1">
      <c r="A61" s="19" t="s">
        <v>157</v>
      </c>
      <c r="B61" s="25"/>
      <c r="D61" s="25"/>
      <c r="E61" s="34"/>
      <c r="F61" s="72"/>
      <c r="G61" s="76"/>
    </row>
    <row r="62" spans="1:9" s="71" customFormat="1" ht="13.5" customHeight="1" thickTop="1">
      <c r="A62" s="304">
        <f>uitgeversformulier!E93</f>
        <v>0</v>
      </c>
      <c r="B62" s="286">
        <f>IF(uitgeversformulier!F93=0,0,uitgeversformulier!F93)</f>
        <v>0</v>
      </c>
      <c r="C62" s="286">
        <f>beoordelingsformulier!G63</f>
        <v>0</v>
      </c>
      <c r="D62" s="326">
        <f>IF(uitgeversformulier!G93=0,0,uitgeversformulier!G93)</f>
        <v>0</v>
      </c>
      <c r="E62" s="299">
        <v>0</v>
      </c>
      <c r="F62" s="90"/>
      <c r="G62" s="311"/>
      <c r="I62" s="280">
        <f>IF(D62=0,E62,D62+E62)</f>
        <v>0</v>
      </c>
    </row>
    <row r="63" spans="1:9" s="71" customFormat="1">
      <c r="A63" s="305">
        <f>uitgeversformulier!E94</f>
        <v>0</v>
      </c>
      <c r="B63" s="306">
        <f>IF(uitgeversformulier!F94=0,0,uitgeversformulier!F94)</f>
        <v>0</v>
      </c>
      <c r="C63" s="287">
        <f>beoordelingsformulier!G64</f>
        <v>0</v>
      </c>
      <c r="D63" s="306">
        <f>IF(uitgeversformulier!G94=0,0,uitgeversformulier!G94)</f>
        <v>0</v>
      </c>
      <c r="E63" s="274">
        <v>0</v>
      </c>
      <c r="F63" s="90"/>
      <c r="G63" s="319"/>
      <c r="I63" s="277">
        <f>IF(D63=0,E63,D63+E63)</f>
        <v>0</v>
      </c>
    </row>
    <row r="64" spans="1:9" s="71" customFormat="1">
      <c r="A64" s="305">
        <f>uitgeversformulier!E95</f>
        <v>0</v>
      </c>
      <c r="B64" s="306">
        <f>IF(uitgeversformulier!F95=0,0,uitgeversformulier!F95)</f>
        <v>0</v>
      </c>
      <c r="C64" s="287">
        <f>beoordelingsformulier!G65</f>
        <v>0</v>
      </c>
      <c r="D64" s="306">
        <f>IF(uitgeversformulier!G95=0,0,uitgeversformulier!G95)</f>
        <v>0</v>
      </c>
      <c r="E64" s="274">
        <v>0</v>
      </c>
      <c r="F64" s="90"/>
      <c r="G64" s="319"/>
      <c r="I64" s="277">
        <f>IF(D64=0,E64,D64+E64)</f>
        <v>0</v>
      </c>
    </row>
    <row r="65" spans="1:9" s="71" customFormat="1">
      <c r="A65" s="305">
        <f>uitgeversformulier!E96</f>
        <v>0</v>
      </c>
      <c r="B65" s="306">
        <f>IF(uitgeversformulier!F96=0,0,uitgeversformulier!F96)</f>
        <v>0</v>
      </c>
      <c r="C65" s="287">
        <f>beoordelingsformulier!G66</f>
        <v>0</v>
      </c>
      <c r="D65" s="306">
        <f>IF(uitgeversformulier!G96=0,0,uitgeversformulier!G96)</f>
        <v>0</v>
      </c>
      <c r="E65" s="274">
        <v>0</v>
      </c>
      <c r="F65" s="90"/>
      <c r="G65" s="319"/>
      <c r="I65" s="277">
        <f>IF(D65=0,E65,D65+E65)</f>
        <v>0</v>
      </c>
    </row>
    <row r="66" spans="1:9" s="71" customFormat="1" ht="13.5" customHeight="1" thickBot="1">
      <c r="A66" s="305">
        <f>uitgeversformulier!E97</f>
        <v>0</v>
      </c>
      <c r="B66" s="306"/>
      <c r="C66" s="300">
        <f>beoordelingsformulier!G67</f>
        <v>0</v>
      </c>
      <c r="D66" s="306"/>
      <c r="E66" s="274">
        <v>0</v>
      </c>
      <c r="F66" s="90"/>
      <c r="G66" s="319"/>
      <c r="I66" s="277">
        <f>IF(D66=0,E66,D66+E66)</f>
        <v>0</v>
      </c>
    </row>
    <row r="67" spans="1:9" s="71" customFormat="1" ht="13.5" customHeight="1" thickTop="1">
      <c r="A67" s="21" t="s">
        <v>158</v>
      </c>
      <c r="B67" s="7">
        <f>SUM(B62:B66)</f>
        <v>0</v>
      </c>
      <c r="C67" s="3">
        <f>beoordelingsformulier!G68</f>
        <v>0</v>
      </c>
      <c r="D67" s="7">
        <f>SUM(D62:D66)</f>
        <v>0</v>
      </c>
      <c r="E67" s="331"/>
      <c r="F67" s="90"/>
      <c r="G67" s="41"/>
      <c r="I67" s="8">
        <f>SUM(I62:I66)</f>
        <v>0</v>
      </c>
    </row>
    <row r="68" spans="1:9" s="71" customFormat="1">
      <c r="A68" s="17" t="s">
        <v>159</v>
      </c>
      <c r="B68" s="3">
        <f>uitgeversformulier!F99</f>
        <v>0</v>
      </c>
      <c r="C68" s="3">
        <f>beoordelingsformulier!G69</f>
        <v>0</v>
      </c>
      <c r="D68" s="3">
        <f>uitgeversformulier!G99</f>
        <v>0</v>
      </c>
      <c r="E68" s="34"/>
      <c r="F68" s="90"/>
      <c r="G68" s="20"/>
      <c r="I68" s="4">
        <f>IF(I57=0,0,I57+SUM(I62:I66))</f>
        <v>0</v>
      </c>
    </row>
    <row r="69" spans="1:9" s="71" customFormat="1"/>
    <row r="70" spans="1:9" s="71" customFormat="1"/>
    <row r="71" spans="1:9" s="71" customFormat="1"/>
    <row r="72" spans="1:9" s="71" customFormat="1"/>
    <row r="73" spans="1:9" s="71" customFormat="1"/>
    <row r="74" spans="1:9" s="71" customFormat="1"/>
    <row r="75" spans="1:9" s="71" customFormat="1"/>
    <row r="76" spans="1:9" s="71" customFormat="1"/>
    <row r="77" spans="1:9" s="71" customFormat="1"/>
    <row r="78" spans="1:9" s="71" customFormat="1"/>
    <row r="79" spans="1:9" s="71" customFormat="1"/>
    <row r="80" spans="1:9" s="71" customFormat="1"/>
    <row r="81" s="71" customFormat="1"/>
    <row r="82" s="71" customFormat="1"/>
    <row r="83" s="71" customFormat="1"/>
    <row r="84" s="71" customFormat="1"/>
    <row r="85" s="71" customFormat="1"/>
    <row r="86" s="71" customFormat="1"/>
    <row r="87" s="71" customFormat="1"/>
    <row r="88" s="71" customFormat="1"/>
    <row r="89" s="71" customFormat="1"/>
    <row r="90" s="71" customFormat="1"/>
    <row r="91" s="71" customFormat="1"/>
    <row r="92" s="71" customFormat="1"/>
    <row r="93" s="71" customFormat="1"/>
    <row r="94" s="71" customFormat="1"/>
    <row r="95" s="71" customFormat="1"/>
    <row r="96" s="71" customFormat="1"/>
    <row r="97" s="71" customFormat="1"/>
    <row r="98" s="71" customFormat="1"/>
    <row r="99" s="71" customFormat="1"/>
    <row r="100" s="71" customFormat="1"/>
    <row r="101" s="71" customFormat="1"/>
    <row r="102" s="71" customFormat="1"/>
    <row r="103" s="71" customFormat="1"/>
    <row r="104" s="71" customFormat="1"/>
    <row r="105" s="71" customFormat="1"/>
    <row r="106" s="71" customFormat="1"/>
    <row r="107" s="71" customFormat="1"/>
    <row r="108" s="71" customFormat="1"/>
    <row r="109" s="71" customFormat="1"/>
    <row r="110" s="71" customFormat="1"/>
    <row r="111" s="71" customFormat="1"/>
    <row r="112" s="71" customFormat="1"/>
    <row r="113" s="71" customFormat="1"/>
    <row r="114" s="71" customFormat="1"/>
    <row r="115" s="71" customFormat="1"/>
    <row r="116" s="71" customFormat="1"/>
    <row r="117" s="71" customFormat="1"/>
    <row r="118" s="71" customFormat="1"/>
    <row r="119" s="71" customFormat="1"/>
    <row r="120" s="71" customFormat="1"/>
    <row r="121" s="71" customFormat="1"/>
    <row r="122" s="71" customFormat="1"/>
    <row r="123" s="71" customFormat="1"/>
    <row r="124" s="71" customFormat="1"/>
    <row r="125" s="71" customFormat="1"/>
    <row r="126" s="71" customFormat="1"/>
    <row r="127" s="71" customFormat="1"/>
    <row r="128" s="71" customFormat="1"/>
    <row r="129" s="71" customFormat="1"/>
    <row r="130" s="71" customFormat="1"/>
    <row r="131" s="71" customFormat="1"/>
    <row r="132" s="71" customFormat="1"/>
    <row r="133" s="71" customFormat="1"/>
    <row r="134" s="71" customFormat="1"/>
    <row r="135" s="71" customFormat="1"/>
    <row r="136" s="71" customFormat="1"/>
    <row r="137" s="71" customFormat="1"/>
    <row r="138" s="71" customFormat="1"/>
    <row r="139" s="71" customFormat="1"/>
    <row r="140" s="71" customFormat="1"/>
    <row r="141" s="71" customFormat="1"/>
    <row r="142" s="71" customFormat="1"/>
    <row r="143" s="71" customFormat="1"/>
    <row r="144" s="71" customFormat="1"/>
    <row r="145" s="71" customFormat="1"/>
    <row r="146" s="71" customFormat="1"/>
    <row r="147" s="71" customFormat="1"/>
    <row r="148" s="71" customFormat="1"/>
    <row r="149" s="71" customFormat="1"/>
    <row r="150" s="71" customFormat="1"/>
    <row r="151" s="71" customFormat="1"/>
    <row r="152" s="71" customFormat="1"/>
    <row r="153" s="71" customFormat="1"/>
    <row r="154" s="71" customFormat="1"/>
    <row r="155" s="71" customFormat="1"/>
    <row r="156" s="71" customFormat="1"/>
    <row r="157" s="71" customFormat="1"/>
    <row r="158" s="71" customFormat="1"/>
    <row r="159" s="71" customFormat="1"/>
    <row r="160" s="71" customFormat="1"/>
    <row r="161" s="71" customFormat="1"/>
    <row r="162" s="71" customFormat="1"/>
    <row r="163" s="71" customFormat="1"/>
    <row r="164" s="71" customFormat="1"/>
    <row r="165" s="71" customFormat="1"/>
    <row r="166" s="71" customFormat="1"/>
    <row r="167" s="71" customFormat="1"/>
    <row r="168" s="71" customFormat="1"/>
    <row r="169" s="71" customFormat="1"/>
    <row r="170" s="71" customFormat="1"/>
    <row r="171" s="71" customFormat="1"/>
    <row r="172" s="71" customFormat="1"/>
    <row r="173" s="71" customFormat="1"/>
    <row r="174" s="71" customFormat="1"/>
    <row r="175" s="71" customFormat="1"/>
    <row r="176" s="71" customFormat="1"/>
    <row r="177" s="71" customFormat="1"/>
    <row r="178" s="71" customFormat="1"/>
    <row r="179" s="71" customFormat="1"/>
    <row r="180" s="71" customFormat="1"/>
    <row r="181" s="71" customFormat="1"/>
    <row r="182" s="71" customFormat="1"/>
    <row r="183" s="71" customFormat="1"/>
    <row r="184" s="71" customFormat="1"/>
    <row r="185" s="71" customFormat="1"/>
    <row r="186" s="71" customFormat="1"/>
    <row r="187" s="71" customFormat="1"/>
    <row r="188" s="71" customFormat="1"/>
    <row r="189" s="71" customFormat="1"/>
    <row r="190" s="71" customFormat="1"/>
    <row r="191" s="71" customFormat="1"/>
    <row r="192" s="71" customFormat="1"/>
    <row r="193" s="71" customFormat="1"/>
    <row r="194" s="71" customFormat="1"/>
    <row r="195" s="71" customFormat="1"/>
    <row r="196" s="71" customFormat="1"/>
    <row r="197" s="71" customFormat="1"/>
    <row r="198" s="71" customFormat="1"/>
    <row r="199" s="71" customFormat="1"/>
    <row r="200" s="71" customFormat="1"/>
    <row r="201" s="71" customFormat="1"/>
    <row r="202" s="71" customFormat="1"/>
    <row r="203" s="71" customFormat="1"/>
    <row r="204" s="71" customFormat="1"/>
    <row r="205" s="71" customFormat="1"/>
    <row r="206" s="71" customFormat="1"/>
    <row r="207" s="71" customFormat="1"/>
    <row r="208" s="71" customFormat="1"/>
    <row r="209" s="71" customFormat="1"/>
    <row r="210" s="71" customFormat="1"/>
    <row r="211" s="71" customFormat="1"/>
    <row r="212" s="71" customFormat="1"/>
    <row r="213" s="71" customFormat="1"/>
    <row r="214" s="71" customFormat="1"/>
    <row r="215" s="71" customFormat="1"/>
    <row r="216" s="71" customFormat="1"/>
    <row r="217" s="71" customFormat="1"/>
    <row r="218" s="71" customFormat="1"/>
    <row r="219" s="71" customFormat="1"/>
    <row r="220" s="71" customFormat="1"/>
    <row r="221" s="71" customFormat="1"/>
    <row r="222" s="71" customFormat="1"/>
    <row r="223" s="71" customFormat="1"/>
    <row r="224" s="71" customFormat="1"/>
    <row r="225" s="71" customFormat="1"/>
    <row r="226" s="71" customFormat="1"/>
    <row r="227" s="71" customFormat="1"/>
    <row r="228" s="71" customFormat="1"/>
    <row r="229" s="71" customFormat="1"/>
    <row r="230" s="71" customFormat="1"/>
    <row r="231" s="71" customFormat="1"/>
    <row r="232" s="71" customFormat="1"/>
    <row r="233" s="71" customFormat="1"/>
    <row r="234" s="71" customFormat="1"/>
    <row r="235" s="71" customFormat="1"/>
    <row r="236" s="71" customFormat="1"/>
    <row r="237" s="71" customFormat="1"/>
    <row r="238" s="71" customFormat="1"/>
    <row r="239" s="71" customFormat="1"/>
    <row r="240" s="71" customFormat="1"/>
    <row r="241" s="71" customFormat="1"/>
    <row r="242" s="71" customFormat="1"/>
    <row r="243" s="71" customFormat="1"/>
    <row r="244" s="71" customFormat="1"/>
    <row r="245" s="71" customFormat="1"/>
    <row r="246" s="71" customFormat="1"/>
    <row r="247" s="71" customFormat="1"/>
    <row r="248" s="71" customFormat="1"/>
    <row r="249" s="71" customFormat="1"/>
    <row r="250" s="71" customFormat="1"/>
    <row r="251" s="71" customFormat="1"/>
    <row r="252" s="71" customFormat="1"/>
    <row r="253" s="71" customFormat="1"/>
    <row r="254" s="71" customFormat="1"/>
    <row r="255" s="71" customFormat="1"/>
    <row r="256" s="71" customFormat="1"/>
    <row r="257" s="71" customFormat="1"/>
    <row r="258" s="71" customFormat="1"/>
    <row r="259" s="71" customFormat="1"/>
    <row r="260" s="71" customFormat="1"/>
    <row r="261" s="71" customFormat="1"/>
    <row r="262" s="71" customFormat="1"/>
    <row r="263" s="71" customFormat="1"/>
    <row r="264" s="71" customFormat="1"/>
    <row r="265" s="71" customFormat="1"/>
    <row r="266" s="71" customFormat="1"/>
    <row r="267" s="71" customFormat="1"/>
    <row r="268" s="71" customFormat="1"/>
    <row r="269" s="71" customFormat="1"/>
    <row r="270" s="71" customFormat="1"/>
    <row r="271" s="71" customFormat="1"/>
    <row r="272" s="71" customFormat="1"/>
    <row r="273" s="71" customFormat="1"/>
    <row r="274" s="71" customFormat="1"/>
    <row r="275" s="71" customFormat="1"/>
    <row r="276" s="71" customFormat="1"/>
    <row r="277" s="71" customFormat="1"/>
    <row r="278" s="71" customFormat="1"/>
    <row r="279" s="71" customFormat="1"/>
    <row r="280" s="71" customFormat="1"/>
    <row r="281" s="71" customFormat="1"/>
    <row r="282" s="71" customFormat="1"/>
    <row r="283" s="71" customFormat="1"/>
    <row r="284" s="71" customFormat="1"/>
    <row r="285" s="71" customFormat="1"/>
    <row r="286" s="71" customFormat="1"/>
    <row r="287" s="71" customFormat="1"/>
    <row r="288" s="71" customFormat="1"/>
    <row r="289" s="71" customFormat="1"/>
    <row r="290" s="71" customFormat="1"/>
    <row r="291" s="71" customFormat="1"/>
    <row r="292" s="71" customFormat="1"/>
    <row r="293" s="71" customFormat="1"/>
    <row r="294" s="71" customFormat="1"/>
    <row r="295" s="71" customFormat="1"/>
    <row r="296" s="71" customFormat="1"/>
    <row r="297" s="71" customFormat="1"/>
    <row r="298" s="71" customFormat="1"/>
    <row r="299" s="71" customFormat="1"/>
    <row r="300" s="71" customFormat="1"/>
    <row r="301" s="71" customFormat="1"/>
    <row r="302" s="71" customFormat="1"/>
    <row r="303" s="71" customFormat="1"/>
    <row r="304" s="71" customFormat="1"/>
    <row r="305" s="71" customFormat="1"/>
    <row r="306" s="71" customFormat="1"/>
    <row r="307" s="71" customFormat="1"/>
    <row r="308" s="71" customFormat="1"/>
    <row r="309" s="71" customFormat="1"/>
    <row r="310" s="71" customFormat="1"/>
    <row r="311" s="71" customFormat="1"/>
    <row r="312" s="71" customFormat="1"/>
    <row r="313" s="71" customFormat="1"/>
    <row r="314" s="71" customFormat="1"/>
    <row r="315" s="71" customFormat="1"/>
    <row r="316" s="71" customFormat="1"/>
    <row r="317" s="71" customFormat="1"/>
    <row r="318" s="71" customFormat="1"/>
    <row r="319" s="71" customFormat="1"/>
    <row r="320" s="71" customFormat="1"/>
    <row r="321" s="71" customFormat="1"/>
    <row r="322" s="71" customFormat="1"/>
    <row r="323" s="71" customFormat="1"/>
    <row r="324" s="71" customFormat="1"/>
    <row r="325" s="71" customFormat="1"/>
    <row r="326" s="71" customFormat="1"/>
    <row r="327" s="71" customFormat="1"/>
    <row r="328" s="71" customFormat="1"/>
    <row r="329" s="71" customFormat="1"/>
    <row r="330" s="71" customFormat="1"/>
    <row r="331" s="71" customFormat="1"/>
    <row r="332" s="71" customFormat="1"/>
    <row r="333" s="71" customFormat="1"/>
    <row r="334" s="71" customFormat="1"/>
    <row r="335" s="71" customFormat="1"/>
    <row r="336" s="71" customFormat="1"/>
    <row r="337" s="71" customFormat="1"/>
    <row r="338" s="71" customFormat="1"/>
    <row r="339" s="71" customFormat="1"/>
    <row r="340" s="71" customFormat="1"/>
    <row r="341" s="71" customFormat="1"/>
    <row r="342" s="71" customFormat="1"/>
    <row r="343" s="71" customFormat="1"/>
    <row r="344" s="71" customFormat="1"/>
    <row r="345" s="71" customFormat="1"/>
    <row r="346" s="71" customFormat="1"/>
    <row r="347" s="71" customFormat="1"/>
    <row r="348" s="71" customFormat="1"/>
    <row r="349" s="71" customFormat="1"/>
    <row r="350" s="71" customFormat="1"/>
    <row r="351" s="71" customFormat="1"/>
    <row r="352" s="71" customFormat="1"/>
    <row r="353" s="71" customFormat="1"/>
    <row r="354" s="71" customFormat="1"/>
    <row r="355" s="71" customFormat="1"/>
    <row r="356" s="71" customFormat="1"/>
    <row r="357" s="71" customFormat="1"/>
    <row r="358" s="71" customFormat="1"/>
    <row r="359" s="71" customFormat="1"/>
    <row r="360" s="71" customFormat="1"/>
    <row r="361" s="71" customFormat="1"/>
    <row r="362" s="71" customFormat="1"/>
    <row r="363" s="71" customFormat="1"/>
    <row r="364" s="71" customFormat="1"/>
    <row r="365" s="71" customFormat="1"/>
    <row r="366" s="71" customFormat="1"/>
    <row r="367" s="71" customFormat="1"/>
    <row r="368" s="71" customFormat="1"/>
    <row r="369" s="71" customFormat="1"/>
    <row r="370" s="71" customFormat="1"/>
    <row r="371" s="71" customFormat="1"/>
    <row r="372" s="71" customFormat="1"/>
    <row r="373" s="71" customFormat="1"/>
    <row r="374" s="71" customFormat="1"/>
    <row r="375" s="71" customFormat="1"/>
    <row r="376" s="71" customFormat="1"/>
    <row r="377" s="71" customFormat="1"/>
    <row r="378" s="71" customFormat="1"/>
    <row r="379" s="71" customFormat="1"/>
    <row r="380" s="71" customFormat="1"/>
    <row r="381" s="71" customFormat="1"/>
    <row r="382" s="71" customFormat="1"/>
    <row r="383" s="71" customFormat="1"/>
    <row r="384" s="71" customFormat="1"/>
    <row r="385" s="71" customFormat="1"/>
    <row r="386" s="71" customFormat="1"/>
    <row r="387" s="71" customFormat="1"/>
    <row r="388" s="71" customFormat="1"/>
    <row r="389" s="71" customFormat="1"/>
    <row r="390" s="71" customFormat="1"/>
    <row r="391" s="71" customFormat="1"/>
    <row r="392" s="71" customFormat="1"/>
    <row r="393" s="71" customFormat="1"/>
    <row r="394" s="71" customFormat="1"/>
    <row r="395" s="71" customFormat="1"/>
    <row r="396" s="71" customFormat="1"/>
    <row r="397" s="71" customFormat="1"/>
    <row r="398" s="71" customFormat="1"/>
    <row r="399" s="71" customFormat="1"/>
    <row r="400" s="71" customFormat="1"/>
    <row r="401" s="71" customFormat="1"/>
    <row r="402" s="71" customFormat="1"/>
    <row r="403" s="71" customFormat="1"/>
    <row r="404" s="71" customFormat="1"/>
    <row r="405" s="71" customFormat="1"/>
    <row r="406" s="71" customFormat="1"/>
    <row r="407" s="71" customFormat="1"/>
    <row r="408" s="71" customFormat="1"/>
    <row r="409" s="71" customFormat="1"/>
    <row r="410" s="71" customFormat="1"/>
    <row r="411" s="71" customFormat="1"/>
    <row r="412" s="71" customFormat="1"/>
    <row r="413" s="71" customFormat="1"/>
    <row r="414" s="71" customFormat="1"/>
    <row r="415" s="71" customFormat="1"/>
    <row r="416" s="71" customFormat="1"/>
    <row r="417" s="71" customFormat="1"/>
    <row r="418" s="71" customFormat="1"/>
    <row r="419" s="71" customFormat="1"/>
    <row r="420" s="71" customFormat="1"/>
    <row r="421" s="71" customFormat="1"/>
    <row r="422" s="71" customFormat="1"/>
    <row r="423" s="71" customFormat="1"/>
    <row r="424" s="71" customFormat="1"/>
    <row r="425" s="71" customFormat="1"/>
    <row r="426" s="71" customFormat="1"/>
    <row r="427" s="71" customFormat="1"/>
    <row r="428" s="71" customFormat="1"/>
    <row r="429" s="71" customFormat="1"/>
    <row r="430" s="71" customFormat="1"/>
    <row r="431" s="71" customFormat="1"/>
    <row r="432" s="71" customFormat="1"/>
    <row r="433" s="71" customFormat="1"/>
    <row r="434" s="71" customFormat="1"/>
    <row r="435" s="71" customFormat="1"/>
    <row r="436" s="71" customFormat="1"/>
    <row r="437" s="71" customFormat="1"/>
    <row r="438" s="71" customFormat="1"/>
    <row r="439" s="71" customFormat="1"/>
    <row r="440" s="71" customFormat="1"/>
    <row r="441" s="71" customFormat="1"/>
    <row r="442" s="71" customFormat="1"/>
    <row r="443" s="71" customFormat="1"/>
    <row r="444" s="71" customFormat="1"/>
    <row r="445" s="71" customFormat="1"/>
    <row r="446" s="71" customFormat="1"/>
    <row r="447" s="71" customFormat="1"/>
    <row r="448" s="71" customFormat="1"/>
    <row r="449" s="71" customFormat="1"/>
    <row r="450" s="71" customFormat="1"/>
    <row r="451" s="71" customFormat="1"/>
    <row r="452" s="71" customFormat="1"/>
    <row r="453" s="71" customFormat="1"/>
    <row r="454" s="71" customFormat="1"/>
    <row r="455" s="71" customFormat="1"/>
    <row r="456" s="71" customFormat="1"/>
    <row r="457" s="71" customFormat="1"/>
    <row r="458" s="71" customFormat="1"/>
    <row r="459" s="71" customFormat="1"/>
    <row r="460" s="71" customFormat="1"/>
    <row r="461" s="71" customFormat="1"/>
    <row r="462" s="71" customFormat="1"/>
    <row r="463" s="71" customFormat="1"/>
    <row r="464" s="71" customFormat="1"/>
    <row r="465" s="71" customFormat="1"/>
    <row r="466" s="71" customFormat="1"/>
    <row r="467" s="71" customFormat="1"/>
    <row r="468" s="71" customFormat="1"/>
    <row r="469" s="71" customFormat="1"/>
    <row r="470" s="71" customFormat="1"/>
    <row r="471" s="71" customFormat="1"/>
    <row r="472" s="71" customFormat="1"/>
    <row r="473" s="71" customFormat="1"/>
    <row r="474" s="71" customFormat="1"/>
    <row r="475" s="71" customFormat="1"/>
    <row r="476" s="71" customFormat="1"/>
    <row r="477" s="71" customFormat="1"/>
    <row r="478" s="71" customFormat="1"/>
    <row r="479" s="71" customFormat="1"/>
    <row r="480" s="71" customFormat="1"/>
    <row r="481" s="71" customFormat="1"/>
    <row r="482" s="71" customFormat="1"/>
    <row r="483" s="71" customFormat="1"/>
    <row r="484" s="71" customFormat="1"/>
    <row r="485" s="71" customFormat="1"/>
    <row r="486" s="71" customFormat="1"/>
    <row r="487" s="71" customFormat="1"/>
    <row r="488" s="71" customFormat="1"/>
    <row r="489" s="71" customFormat="1"/>
    <row r="490" s="71" customFormat="1"/>
    <row r="491" s="71" customFormat="1"/>
    <row r="492" s="71" customFormat="1"/>
    <row r="493" s="71" customFormat="1"/>
    <row r="494" s="71" customFormat="1"/>
    <row r="495" s="71" customFormat="1"/>
    <row r="496" s="71" customFormat="1"/>
    <row r="497" s="71" customFormat="1"/>
    <row r="498" s="71" customFormat="1"/>
    <row r="499" s="71" customFormat="1"/>
    <row r="500" s="71" customFormat="1"/>
    <row r="501" s="71" customFormat="1"/>
    <row r="502" s="71" customFormat="1"/>
    <row r="503" s="71" customFormat="1"/>
    <row r="504" s="71" customFormat="1"/>
    <row r="505" s="71" customFormat="1"/>
    <row r="506" s="71" customFormat="1"/>
    <row r="507" s="71" customFormat="1"/>
    <row r="508" s="71" customFormat="1"/>
    <row r="509" s="71" customFormat="1"/>
    <row r="510" s="71" customFormat="1"/>
    <row r="511" s="71" customFormat="1"/>
    <row r="512" s="71" customFormat="1"/>
    <row r="513" s="71" customFormat="1"/>
    <row r="514" s="71" customFormat="1"/>
    <row r="515" s="71" customFormat="1"/>
    <row r="516" s="71" customFormat="1"/>
    <row r="517" s="71" customFormat="1"/>
    <row r="518" s="71" customFormat="1"/>
    <row r="519" s="71" customFormat="1"/>
    <row r="520" s="71" customFormat="1"/>
    <row r="521" s="71" customFormat="1"/>
    <row r="522" s="71" customFormat="1"/>
    <row r="523" s="71" customFormat="1"/>
    <row r="524" s="71" customFormat="1"/>
    <row r="525" s="71" customFormat="1"/>
    <row r="526" s="71" customFormat="1"/>
    <row r="527" s="71" customFormat="1"/>
    <row r="528" s="71" customFormat="1"/>
    <row r="529" s="71" customFormat="1"/>
    <row r="530" s="71" customFormat="1"/>
    <row r="531" s="71" customFormat="1"/>
    <row r="532" s="71" customFormat="1"/>
    <row r="533" s="71" customFormat="1"/>
    <row r="534" s="71" customFormat="1"/>
    <row r="535" s="71" customFormat="1"/>
    <row r="536" s="71" customFormat="1"/>
    <row r="537" s="71" customFormat="1"/>
    <row r="538" s="71" customFormat="1"/>
    <row r="539" s="71" customFormat="1"/>
    <row r="540" s="71" customFormat="1"/>
    <row r="541" s="71" customFormat="1"/>
    <row r="542" s="71" customFormat="1"/>
    <row r="543" s="71" customFormat="1"/>
    <row r="544" s="71" customFormat="1"/>
    <row r="545" s="71" customFormat="1"/>
    <row r="546" s="71" customFormat="1"/>
    <row r="547" s="71" customFormat="1"/>
    <row r="548" s="71" customFormat="1"/>
    <row r="549" s="71" customFormat="1"/>
    <row r="550" s="71" customFormat="1"/>
    <row r="551" s="71" customFormat="1"/>
    <row r="552" s="71" customFormat="1"/>
    <row r="553" s="71" customFormat="1"/>
    <row r="554" s="71" customFormat="1"/>
    <row r="555" s="71" customFormat="1"/>
    <row r="556" s="71" customFormat="1"/>
    <row r="557" s="71" customFormat="1"/>
    <row r="558" s="71" customFormat="1"/>
    <row r="559" s="71" customFormat="1"/>
    <row r="560" s="71" customFormat="1"/>
    <row r="561" s="71" customFormat="1"/>
    <row r="562" s="71" customFormat="1"/>
    <row r="563" s="71" customFormat="1"/>
    <row r="564" s="71" customFormat="1"/>
    <row r="565" s="71" customFormat="1"/>
    <row r="566" s="71" customFormat="1"/>
    <row r="567" s="71" customFormat="1"/>
    <row r="568" s="71" customFormat="1"/>
    <row r="569" s="71" customFormat="1"/>
    <row r="570" s="71" customFormat="1"/>
    <row r="571" s="71" customFormat="1"/>
    <row r="572" s="71" customFormat="1"/>
    <row r="573" s="71" customFormat="1"/>
    <row r="574" s="71" customFormat="1"/>
    <row r="575" s="71" customFormat="1"/>
    <row r="576" s="71" customFormat="1"/>
    <row r="577" s="71" customFormat="1"/>
    <row r="578" s="71" customFormat="1"/>
    <row r="579" s="71" customFormat="1"/>
    <row r="580" s="71" customFormat="1"/>
    <row r="581" s="71" customFormat="1"/>
    <row r="582" s="71" customFormat="1"/>
    <row r="583" s="71" customFormat="1"/>
    <row r="584" s="71" customFormat="1"/>
    <row r="585" s="71" customFormat="1"/>
    <row r="586" s="71" customFormat="1"/>
    <row r="587" s="71" customFormat="1"/>
    <row r="588" s="71" customFormat="1"/>
    <row r="589" s="71" customFormat="1"/>
    <row r="590" s="71" customFormat="1"/>
    <row r="591" s="71" customFormat="1"/>
    <row r="592" s="71" customFormat="1"/>
    <row r="593" s="71" customFormat="1"/>
    <row r="594" s="71" customFormat="1"/>
    <row r="595" s="71" customFormat="1"/>
    <row r="596" s="71" customFormat="1"/>
    <row r="597" s="71" customFormat="1"/>
    <row r="598" s="71" customFormat="1"/>
    <row r="599" s="71" customFormat="1"/>
    <row r="600" s="71" customFormat="1"/>
    <row r="601" s="71" customFormat="1"/>
    <row r="602" s="71" customFormat="1"/>
    <row r="603" s="71" customFormat="1"/>
    <row r="604" s="71" customFormat="1"/>
    <row r="605" s="71" customFormat="1"/>
    <row r="606" s="71" customFormat="1"/>
    <row r="607" s="71" customFormat="1"/>
    <row r="608" s="71" customFormat="1"/>
    <row r="609" s="71" customFormat="1"/>
    <row r="610" s="71" customFormat="1"/>
    <row r="611" s="71" customFormat="1"/>
    <row r="612" s="71" customFormat="1"/>
    <row r="613" s="71" customFormat="1"/>
    <row r="614" s="71" customFormat="1"/>
    <row r="615" s="71" customFormat="1"/>
    <row r="616" s="71" customFormat="1"/>
    <row r="617" s="71" customFormat="1"/>
    <row r="618" s="71" customFormat="1"/>
    <row r="619" s="71" customFormat="1"/>
    <row r="620" s="71" customFormat="1"/>
    <row r="621" s="71" customFormat="1"/>
    <row r="622" s="71" customFormat="1"/>
    <row r="623" s="71" customFormat="1"/>
    <row r="624" s="71" customFormat="1"/>
    <row r="625" s="71" customFormat="1"/>
    <row r="626" s="71" customFormat="1"/>
    <row r="627" s="71" customFormat="1"/>
    <row r="628" s="71" customFormat="1"/>
    <row r="629" s="71" customFormat="1"/>
    <row r="630" s="71" customFormat="1"/>
    <row r="631" s="71" customFormat="1"/>
    <row r="632" s="71" customFormat="1"/>
    <row r="633" s="71" customFormat="1"/>
    <row r="634" s="71" customFormat="1"/>
    <row r="635" s="71" customFormat="1"/>
    <row r="636" s="71" customFormat="1"/>
    <row r="637" s="71" customFormat="1"/>
    <row r="638" s="71" customFormat="1"/>
    <row r="639" s="71" customFormat="1"/>
    <row r="640" s="71" customFormat="1"/>
    <row r="641" s="71" customFormat="1"/>
    <row r="642" s="71" customFormat="1"/>
    <row r="643" s="71" customFormat="1"/>
    <row r="644" s="71" customFormat="1"/>
    <row r="645" s="71" customFormat="1"/>
    <row r="646" s="71" customFormat="1"/>
    <row r="647" s="71" customFormat="1"/>
    <row r="648" s="71" customFormat="1"/>
    <row r="649" s="71" customFormat="1"/>
    <row r="650" s="71" customFormat="1"/>
    <row r="651" s="71" customFormat="1"/>
    <row r="652" s="71" customFormat="1"/>
    <row r="653" s="71" customFormat="1"/>
    <row r="654" s="71" customFormat="1"/>
    <row r="655" s="71" customFormat="1"/>
    <row r="656" s="71" customFormat="1"/>
    <row r="657" s="71" customFormat="1"/>
    <row r="658" s="71" customFormat="1"/>
    <row r="659" s="71" customFormat="1"/>
    <row r="660" s="71" customFormat="1"/>
    <row r="661" s="71" customFormat="1"/>
    <row r="662" s="71" customFormat="1"/>
    <row r="663" s="71" customFormat="1"/>
    <row r="664" s="71" customFormat="1"/>
    <row r="665" s="71" customFormat="1"/>
    <row r="666" s="71" customFormat="1"/>
    <row r="667" s="71" customFormat="1"/>
    <row r="668" s="71" customFormat="1"/>
    <row r="669" s="71" customFormat="1"/>
    <row r="670" s="71" customFormat="1"/>
    <row r="671" s="71" customFormat="1"/>
    <row r="672" s="71" customFormat="1"/>
    <row r="673" s="71" customFormat="1"/>
    <row r="674" s="71" customFormat="1"/>
    <row r="675" s="71" customFormat="1"/>
    <row r="676" s="71" customFormat="1"/>
    <row r="677" s="71" customFormat="1"/>
    <row r="678" s="71" customFormat="1"/>
    <row r="679" s="71" customFormat="1"/>
    <row r="680" s="71" customFormat="1"/>
    <row r="681" s="71" customFormat="1"/>
    <row r="682" s="71" customFormat="1"/>
    <row r="683" s="71" customFormat="1"/>
    <row r="684" s="71" customFormat="1"/>
    <row r="685" s="71" customFormat="1"/>
    <row r="686" s="71" customFormat="1"/>
    <row r="687" s="71" customFormat="1"/>
    <row r="688" s="71" customFormat="1"/>
    <row r="689" s="71" customFormat="1"/>
    <row r="690" s="71" customFormat="1"/>
    <row r="691" s="71" customFormat="1"/>
    <row r="692" s="71" customFormat="1"/>
    <row r="693" s="71" customFormat="1"/>
    <row r="694" s="71" customFormat="1"/>
    <row r="695" s="71" customFormat="1"/>
    <row r="696" s="71" customFormat="1"/>
    <row r="697" s="71" customFormat="1"/>
    <row r="698" s="71" customFormat="1"/>
    <row r="699" s="71" customFormat="1"/>
    <row r="700" s="71" customFormat="1"/>
    <row r="701" s="71" customFormat="1"/>
    <row r="702" s="71" customFormat="1"/>
    <row r="703" s="71" customFormat="1"/>
    <row r="704" s="71" customFormat="1"/>
    <row r="705" s="71" customFormat="1"/>
    <row r="706" s="71" customFormat="1"/>
    <row r="707" s="71" customFormat="1"/>
    <row r="708" s="71" customFormat="1"/>
    <row r="709" s="71" customFormat="1"/>
    <row r="710" s="71" customFormat="1"/>
    <row r="711" s="71" customFormat="1"/>
    <row r="712" s="71" customFormat="1"/>
    <row r="713" s="71" customFormat="1"/>
    <row r="714" s="71" customFormat="1"/>
    <row r="715" s="71" customFormat="1"/>
    <row r="716" s="71" customFormat="1"/>
    <row r="717" s="71" customFormat="1"/>
    <row r="718" s="71" customFormat="1"/>
    <row r="719" s="71" customFormat="1"/>
    <row r="720" s="71" customFormat="1"/>
    <row r="721" s="71" customFormat="1"/>
    <row r="722" s="71" customFormat="1"/>
    <row r="723" s="71" customFormat="1"/>
    <row r="724" s="71" customFormat="1"/>
    <row r="725" s="71" customFormat="1"/>
    <row r="726" s="71" customFormat="1"/>
    <row r="727" s="71" customFormat="1"/>
    <row r="728" s="71" customFormat="1"/>
    <row r="729" s="71" customFormat="1"/>
    <row r="730" s="71" customFormat="1"/>
    <row r="731" s="71" customFormat="1"/>
    <row r="732" s="71" customFormat="1"/>
    <row r="733" s="71" customFormat="1"/>
    <row r="734" s="71" customFormat="1"/>
    <row r="735" s="71" customFormat="1"/>
    <row r="736" s="71" customFormat="1"/>
    <row r="737" s="71" customFormat="1"/>
    <row r="738" s="71" customFormat="1"/>
    <row r="739" s="71" customFormat="1"/>
    <row r="740" s="71" customFormat="1"/>
    <row r="741" s="71" customFormat="1"/>
    <row r="742" s="71" customFormat="1"/>
    <row r="743" s="71" customFormat="1"/>
    <row r="744" s="71" customFormat="1"/>
    <row r="745" s="71" customFormat="1"/>
    <row r="746" s="71" customFormat="1"/>
    <row r="747" s="71" customFormat="1"/>
    <row r="748" s="71" customFormat="1"/>
    <row r="749" s="71" customFormat="1"/>
    <row r="750" s="71" customFormat="1"/>
    <row r="751" s="71" customFormat="1"/>
    <row r="752" s="71" customFormat="1"/>
    <row r="753" s="71" customFormat="1"/>
    <row r="754" s="71" customFormat="1"/>
    <row r="755" s="71" customFormat="1"/>
    <row r="756" s="71" customFormat="1"/>
    <row r="757" s="71" customFormat="1"/>
    <row r="758" s="71" customFormat="1"/>
    <row r="759" s="71" customFormat="1"/>
    <row r="760" s="71" customFormat="1"/>
    <row r="761" s="71" customFormat="1"/>
    <row r="762" s="71" customFormat="1"/>
    <row r="763" s="71" customFormat="1"/>
    <row r="764" s="71" customFormat="1"/>
    <row r="765" s="71" customFormat="1"/>
    <row r="766" s="71" customFormat="1"/>
    <row r="767" s="71" customFormat="1"/>
    <row r="768" s="71" customFormat="1"/>
    <row r="769" s="71" customFormat="1"/>
    <row r="770" s="71" customFormat="1"/>
    <row r="771" s="71" customFormat="1"/>
    <row r="772" s="71" customFormat="1"/>
    <row r="773" s="71" customFormat="1"/>
    <row r="774" s="71" customFormat="1"/>
    <row r="775" s="71" customFormat="1"/>
    <row r="776" s="71" customFormat="1"/>
    <row r="777" s="71" customFormat="1"/>
    <row r="778" s="71" customFormat="1"/>
    <row r="779" s="71" customFormat="1"/>
    <row r="780" s="71" customFormat="1"/>
    <row r="781" s="71" customFormat="1"/>
    <row r="782" s="71" customFormat="1"/>
    <row r="783" s="71" customFormat="1"/>
    <row r="784" s="71" customFormat="1"/>
    <row r="785" s="71" customFormat="1"/>
    <row r="786" s="71" customFormat="1"/>
    <row r="787" s="71" customFormat="1"/>
    <row r="788" s="71" customFormat="1"/>
    <row r="789" s="71" customFormat="1"/>
    <row r="790" s="71" customFormat="1"/>
    <row r="791" s="71" customFormat="1"/>
    <row r="792" s="71" customFormat="1"/>
    <row r="793" s="71" customFormat="1"/>
    <row r="794" s="71" customFormat="1"/>
    <row r="795" s="71" customFormat="1"/>
    <row r="796" s="71" customFormat="1"/>
    <row r="797" s="71" customFormat="1"/>
    <row r="798" s="71" customFormat="1"/>
    <row r="799" s="71" customFormat="1"/>
    <row r="800" s="71" customFormat="1"/>
    <row r="801" s="71" customFormat="1"/>
    <row r="802" s="71" customFormat="1"/>
    <row r="803" s="71" customFormat="1"/>
    <row r="804" s="71" customFormat="1"/>
    <row r="805" s="71" customFormat="1"/>
    <row r="806" s="71" customFormat="1"/>
    <row r="807" s="71" customFormat="1"/>
    <row r="808" s="71" customFormat="1"/>
    <row r="809" s="71" customFormat="1"/>
    <row r="810" s="71" customFormat="1"/>
    <row r="811" s="71" customFormat="1"/>
    <row r="812" s="71" customFormat="1"/>
    <row r="813" s="71" customFormat="1"/>
    <row r="814" s="71" customFormat="1"/>
    <row r="815" s="71" customFormat="1"/>
    <row r="816" s="71" customFormat="1"/>
    <row r="817" s="71" customFormat="1"/>
    <row r="818" s="71" customFormat="1"/>
    <row r="819" s="71" customFormat="1"/>
    <row r="820" s="71" customFormat="1"/>
    <row r="821" s="71" customFormat="1"/>
    <row r="822" s="71" customFormat="1"/>
    <row r="823" s="71" customFormat="1"/>
    <row r="824" s="71" customFormat="1"/>
    <row r="825" s="71" customFormat="1"/>
    <row r="826" s="71" customFormat="1"/>
    <row r="827" s="71" customFormat="1"/>
    <row r="828" s="71" customFormat="1"/>
    <row r="829" s="71" customFormat="1"/>
    <row r="830" s="71" customFormat="1"/>
    <row r="831" s="71" customFormat="1"/>
    <row r="832" s="71" customFormat="1"/>
    <row r="833" s="71" customFormat="1"/>
    <row r="834" s="71" customFormat="1"/>
    <row r="835" s="71" customFormat="1"/>
    <row r="836" s="71" customFormat="1"/>
    <row r="837" s="71" customFormat="1"/>
    <row r="838" s="71" customFormat="1"/>
    <row r="839" s="71" customFormat="1"/>
    <row r="840" s="71" customFormat="1"/>
    <row r="841" s="71" customFormat="1"/>
    <row r="842" s="71" customFormat="1"/>
    <row r="843" s="71" customFormat="1"/>
    <row r="844" s="71" customFormat="1"/>
    <row r="845" s="71" customFormat="1"/>
    <row r="846" s="71" customFormat="1"/>
    <row r="847" s="71" customFormat="1"/>
    <row r="848" s="71" customFormat="1"/>
    <row r="849" s="71" customFormat="1"/>
    <row r="850" s="71" customFormat="1"/>
    <row r="851" s="71" customFormat="1"/>
    <row r="852" s="71" customFormat="1"/>
    <row r="853" s="71" customFormat="1"/>
    <row r="854" s="71" customFormat="1"/>
    <row r="855" s="71" customFormat="1"/>
    <row r="856" s="71" customFormat="1"/>
    <row r="857" s="71" customFormat="1"/>
    <row r="858" s="71" customFormat="1"/>
    <row r="859" s="71" customFormat="1"/>
    <row r="860" s="71" customFormat="1"/>
    <row r="861" s="71" customFormat="1"/>
    <row r="862" s="71" customFormat="1"/>
    <row r="863" s="71" customFormat="1"/>
    <row r="864" s="71" customFormat="1"/>
    <row r="865" s="71" customFormat="1"/>
    <row r="866" s="71" customFormat="1"/>
    <row r="867" s="71" customFormat="1"/>
    <row r="868" s="71" customFormat="1"/>
    <row r="869" s="71" customFormat="1"/>
    <row r="870" s="71" customFormat="1"/>
    <row r="871" s="71" customFormat="1"/>
    <row r="872" s="71" customFormat="1"/>
    <row r="873" s="71" customFormat="1"/>
    <row r="874" s="71" customFormat="1"/>
    <row r="875" s="71" customFormat="1"/>
    <row r="876" s="71" customFormat="1"/>
    <row r="877" s="71" customFormat="1"/>
    <row r="878" s="71" customFormat="1"/>
    <row r="879" s="71" customFormat="1"/>
    <row r="880" s="71" customFormat="1"/>
    <row r="881" s="71" customFormat="1"/>
    <row r="882" s="71" customFormat="1"/>
    <row r="883" s="71" customFormat="1"/>
    <row r="884" s="71" customFormat="1"/>
    <row r="885" s="71" customFormat="1"/>
    <row r="886" s="71" customFormat="1"/>
    <row r="887" s="71" customFormat="1"/>
    <row r="888" s="71" customFormat="1"/>
    <row r="889" s="71" customFormat="1"/>
    <row r="890" s="71" customFormat="1"/>
    <row r="891" s="71" customFormat="1"/>
    <row r="892" s="71" customFormat="1"/>
    <row r="893" s="71" customFormat="1"/>
    <row r="894" s="71" customFormat="1"/>
    <row r="895" s="71" customFormat="1"/>
    <row r="896" s="71" customFormat="1"/>
    <row r="897" s="71" customFormat="1"/>
    <row r="898" s="71" customFormat="1"/>
    <row r="899" s="71" customFormat="1"/>
    <row r="900" s="71" customFormat="1"/>
    <row r="901" s="71" customFormat="1"/>
    <row r="902" s="71" customFormat="1"/>
    <row r="903" s="71" customFormat="1"/>
    <row r="904" s="71" customFormat="1"/>
    <row r="905" s="71" customFormat="1"/>
    <row r="906" s="71" customFormat="1"/>
    <row r="907" s="71" customFormat="1"/>
    <row r="908" s="71" customFormat="1"/>
    <row r="909" s="71" customFormat="1"/>
    <row r="910" s="71" customFormat="1"/>
    <row r="911" s="71" customFormat="1"/>
    <row r="912" s="71" customFormat="1"/>
    <row r="913" s="71" customFormat="1"/>
    <row r="914" s="71" customFormat="1"/>
    <row r="915" s="71" customFormat="1"/>
    <row r="916" s="71" customFormat="1"/>
    <row r="917" s="71" customFormat="1"/>
    <row r="918" s="71" customFormat="1"/>
    <row r="919" s="71" customFormat="1"/>
    <row r="920" s="71" customFormat="1"/>
    <row r="921" s="71" customFormat="1"/>
    <row r="922" s="71" customFormat="1"/>
    <row r="923" s="71" customFormat="1"/>
    <row r="924" s="71" customFormat="1"/>
    <row r="925" s="71" customFormat="1"/>
    <row r="926" s="71" customFormat="1"/>
    <row r="927" s="71" customFormat="1"/>
    <row r="928" s="71" customFormat="1"/>
    <row r="929" s="71" customFormat="1"/>
    <row r="930" s="71" customFormat="1"/>
    <row r="931" s="71" customFormat="1"/>
    <row r="932" s="71" customFormat="1"/>
    <row r="933" s="71" customFormat="1"/>
    <row r="934" s="71" customFormat="1"/>
    <row r="935" s="71" customFormat="1"/>
    <row r="936" s="71" customFormat="1"/>
    <row r="937" s="71" customFormat="1"/>
    <row r="938" s="71" customFormat="1"/>
    <row r="939" s="71" customFormat="1"/>
    <row r="940" s="71" customFormat="1"/>
    <row r="941" s="71" customFormat="1"/>
    <row r="942" s="71" customFormat="1"/>
    <row r="943" s="71" customFormat="1"/>
    <row r="944" s="71" customFormat="1"/>
    <row r="945" s="71" customFormat="1"/>
    <row r="946" s="71" customFormat="1"/>
    <row r="947" s="71" customFormat="1"/>
    <row r="948" s="71" customFormat="1"/>
    <row r="949" s="71" customFormat="1"/>
    <row r="950" s="71" customFormat="1"/>
    <row r="951" s="71" customFormat="1"/>
    <row r="952" s="71" customFormat="1"/>
    <row r="953" s="71" customFormat="1"/>
    <row r="954" s="71" customFormat="1"/>
    <row r="955" s="71" customFormat="1"/>
    <row r="956" s="71" customFormat="1"/>
    <row r="957" s="71" customFormat="1"/>
    <row r="958" s="71" customFormat="1"/>
    <row r="959" s="71" customFormat="1"/>
    <row r="960" s="71" customFormat="1"/>
    <row r="961" s="71" customFormat="1"/>
    <row r="962" s="71" customFormat="1"/>
    <row r="963" s="71" customFormat="1"/>
    <row r="964" s="71" customFormat="1"/>
    <row r="965" s="71" customFormat="1"/>
    <row r="966" s="71" customFormat="1"/>
    <row r="967" s="71" customFormat="1"/>
    <row r="968" s="71" customFormat="1"/>
    <row r="969" s="71" customFormat="1"/>
    <row r="970" s="71" customFormat="1"/>
    <row r="971" s="71" customFormat="1"/>
    <row r="972" s="71" customFormat="1"/>
    <row r="973" s="71" customFormat="1"/>
    <row r="974" s="71" customFormat="1"/>
    <row r="975" s="71" customFormat="1"/>
    <row r="976" s="71" customFormat="1"/>
    <row r="977" s="71" customFormat="1"/>
    <row r="978" s="71" customFormat="1"/>
    <row r="979" s="71" customFormat="1"/>
    <row r="980" s="71" customFormat="1"/>
    <row r="981" s="71" customFormat="1"/>
    <row r="982" s="71" customFormat="1"/>
    <row r="983" s="71" customFormat="1"/>
    <row r="984" s="71" customFormat="1"/>
    <row r="985" s="71" customFormat="1"/>
    <row r="986" s="71" customFormat="1"/>
    <row r="987" s="71" customFormat="1"/>
    <row r="988" s="71" customFormat="1"/>
    <row r="989" s="71" customFormat="1"/>
    <row r="990" s="71" customFormat="1"/>
    <row r="991" s="71" customFormat="1"/>
    <row r="992" s="71" customFormat="1"/>
    <row r="993" s="71" customFormat="1"/>
    <row r="994" s="71" customFormat="1"/>
    <row r="995" s="71" customFormat="1"/>
    <row r="996" s="71" customFormat="1"/>
    <row r="997" s="71" customFormat="1"/>
    <row r="998" s="71" customFormat="1"/>
    <row r="999" s="71" customFormat="1"/>
    <row r="1000" s="71" customFormat="1"/>
    <row r="1001" s="71" customFormat="1"/>
    <row r="1002" s="71" customFormat="1"/>
    <row r="1003" s="71" customFormat="1"/>
    <row r="1004" s="71" customFormat="1"/>
    <row r="1005" s="71" customFormat="1"/>
    <row r="1006" s="71" customFormat="1"/>
    <row r="1007" s="71" customFormat="1"/>
    <row r="1008" s="71" customFormat="1"/>
    <row r="1009" s="71" customFormat="1"/>
    <row r="1010" s="71" customFormat="1"/>
    <row r="1011" s="71" customFormat="1"/>
    <row r="1012" s="71" customFormat="1"/>
    <row r="1013" s="71" customFormat="1"/>
    <row r="1014" s="71" customFormat="1"/>
    <row r="1015" s="71" customFormat="1"/>
    <row r="1016" s="71" customFormat="1"/>
    <row r="1017" s="71" customFormat="1"/>
    <row r="1018" s="71" customFormat="1"/>
    <row r="1019" s="71" customFormat="1"/>
    <row r="1020" s="71" customFormat="1"/>
    <row r="1021" s="71" customFormat="1"/>
    <row r="1022" s="71" customFormat="1"/>
    <row r="1023" s="71" customFormat="1"/>
    <row r="1024" s="71" customFormat="1"/>
    <row r="1025" s="71" customFormat="1"/>
    <row r="1026" s="71" customFormat="1"/>
    <row r="1027" s="71" customFormat="1"/>
    <row r="1028" s="71" customFormat="1"/>
    <row r="1029" s="71" customFormat="1"/>
    <row r="1030" s="71" customFormat="1"/>
    <row r="1031" s="71" customFormat="1"/>
    <row r="1032" s="71" customFormat="1"/>
    <row r="1033" s="71" customFormat="1"/>
    <row r="1034" s="71" customFormat="1"/>
    <row r="1035" s="71" customFormat="1"/>
    <row r="1036" s="71" customFormat="1"/>
    <row r="1037" s="71" customFormat="1"/>
    <row r="1038" s="71" customFormat="1"/>
    <row r="1039" s="71" customFormat="1"/>
    <row r="1040" s="71" customFormat="1"/>
    <row r="1041" s="71" customFormat="1"/>
    <row r="1042" s="71" customFormat="1"/>
    <row r="1043" s="71" customFormat="1"/>
    <row r="1044" s="71" customFormat="1"/>
    <row r="1045" s="71" customFormat="1"/>
    <row r="1046" s="71" customFormat="1"/>
    <row r="1047" s="71" customFormat="1"/>
    <row r="1048" s="71" customFormat="1"/>
    <row r="1049" s="71" customFormat="1"/>
    <row r="1050" s="71" customFormat="1"/>
    <row r="1051" s="71" customFormat="1"/>
    <row r="1052" s="71" customFormat="1"/>
    <row r="1053" s="71" customFormat="1"/>
    <row r="1054" s="71" customFormat="1"/>
    <row r="1055" s="71" customFormat="1"/>
    <row r="1056" s="71" customFormat="1"/>
    <row r="1057" s="71" customFormat="1"/>
    <row r="1058" s="71" customFormat="1"/>
    <row r="1059" s="71" customFormat="1"/>
    <row r="1060" s="71" customFormat="1"/>
    <row r="1061" s="71" customFormat="1"/>
    <row r="1062" s="71" customFormat="1"/>
    <row r="1063" s="71" customFormat="1"/>
    <row r="1064" s="71" customFormat="1"/>
    <row r="1065" s="71" customFormat="1"/>
    <row r="1066" s="71" customFormat="1"/>
    <row r="1067" s="71" customFormat="1"/>
    <row r="1068" s="71" customFormat="1"/>
    <row r="1069" s="71" customFormat="1"/>
    <row r="1070" s="71" customFormat="1"/>
    <row r="1071" s="71" customFormat="1"/>
    <row r="1072" s="71" customFormat="1"/>
    <row r="1073" s="71" customFormat="1"/>
    <row r="1074" s="71" customFormat="1"/>
    <row r="1075" s="71" customFormat="1"/>
    <row r="1076" s="71" customFormat="1"/>
    <row r="1077" s="71" customFormat="1"/>
    <row r="1078" s="71" customFormat="1"/>
    <row r="1079" s="71" customFormat="1"/>
    <row r="1080" s="71" customFormat="1"/>
    <row r="1081" s="71" customFormat="1"/>
    <row r="1082" s="71" customFormat="1"/>
    <row r="1083" s="71" customFormat="1"/>
    <row r="1084" s="71" customFormat="1"/>
    <row r="1085" s="71" customFormat="1"/>
    <row r="1086" s="71" customFormat="1"/>
    <row r="1087" s="71" customFormat="1"/>
    <row r="1088" s="71" customFormat="1"/>
    <row r="1089" s="71" customFormat="1"/>
    <row r="1090" s="71" customFormat="1"/>
    <row r="1091" s="71" customFormat="1"/>
    <row r="1092" s="71" customFormat="1"/>
    <row r="1093" s="71" customFormat="1"/>
    <row r="1094" s="71" customFormat="1"/>
    <row r="1095" s="71" customFormat="1"/>
    <row r="1096" s="71" customFormat="1"/>
    <row r="1097" s="71" customFormat="1"/>
    <row r="1098" s="71" customFormat="1"/>
    <row r="1099" s="71" customFormat="1"/>
    <row r="1100" s="71" customFormat="1"/>
    <row r="1101" s="71" customFormat="1"/>
    <row r="1102" s="71" customFormat="1"/>
    <row r="1103" s="71" customFormat="1"/>
    <row r="1104" s="71" customFormat="1"/>
    <row r="1105" s="71" customFormat="1"/>
    <row r="1106" s="71" customFormat="1"/>
    <row r="1107" s="71" customFormat="1"/>
    <row r="1108" s="71" customFormat="1"/>
    <row r="1109" s="71" customFormat="1"/>
    <row r="1110" s="71" customFormat="1"/>
    <row r="1111" s="71" customFormat="1"/>
    <row r="1112" s="71" customFormat="1"/>
    <row r="1113" s="71" customFormat="1"/>
    <row r="1114" s="71" customFormat="1"/>
    <row r="1115" s="71" customFormat="1"/>
    <row r="1116" s="71" customFormat="1"/>
    <row r="1117" s="71" customFormat="1"/>
    <row r="1118" s="71" customFormat="1"/>
    <row r="1119" s="71" customFormat="1"/>
    <row r="1120" s="71" customFormat="1"/>
    <row r="1121" s="71" customFormat="1"/>
    <row r="1122" s="71" customFormat="1"/>
    <row r="1123" s="71" customFormat="1"/>
    <row r="1124" s="71" customFormat="1"/>
    <row r="1125" s="71" customFormat="1"/>
    <row r="1126" s="71" customFormat="1"/>
    <row r="1127" s="71" customFormat="1"/>
    <row r="1128" s="71" customFormat="1"/>
    <row r="1129" s="71" customFormat="1"/>
    <row r="1130" s="71" customFormat="1"/>
    <row r="1131" s="71" customFormat="1"/>
    <row r="1132" s="71" customFormat="1"/>
    <row r="1133" s="71" customFormat="1"/>
    <row r="1134" s="71" customFormat="1"/>
    <row r="1135" s="71" customFormat="1"/>
    <row r="1136" s="71" customFormat="1"/>
    <row r="1137" s="71" customFormat="1"/>
    <row r="1138" s="71" customFormat="1"/>
    <row r="1139" s="71" customFormat="1"/>
    <row r="1140" s="71" customFormat="1"/>
    <row r="1141" s="71" customFormat="1"/>
    <row r="1142" s="71" customFormat="1"/>
    <row r="1143" s="71" customFormat="1"/>
    <row r="1144" s="71" customFormat="1"/>
    <row r="1145" s="71" customFormat="1"/>
    <row r="1146" s="71" customFormat="1"/>
    <row r="1147" s="71" customFormat="1"/>
    <row r="1148" s="71" customFormat="1"/>
    <row r="1149" s="71" customFormat="1"/>
    <row r="1150" s="71" customFormat="1"/>
    <row r="1151" s="71" customFormat="1"/>
    <row r="1152" s="71" customFormat="1"/>
    <row r="1153" s="71" customFormat="1"/>
    <row r="1154" s="71" customFormat="1"/>
    <row r="1155" s="71" customFormat="1"/>
    <row r="1156" s="71" customFormat="1"/>
    <row r="1157" s="71" customFormat="1"/>
    <row r="1158" s="71" customFormat="1"/>
    <row r="1159" s="71" customFormat="1"/>
    <row r="1160" s="71" customFormat="1"/>
    <row r="1161" s="71" customFormat="1"/>
    <row r="1162" s="71" customFormat="1"/>
    <row r="1163" s="71" customFormat="1"/>
    <row r="1164" s="71" customFormat="1"/>
    <row r="1165" s="71" customFormat="1"/>
    <row r="1166" s="71" customFormat="1"/>
    <row r="1167" s="71" customFormat="1"/>
    <row r="1168" s="71" customFormat="1"/>
    <row r="1169" s="71" customFormat="1"/>
    <row r="1170" s="71" customFormat="1"/>
    <row r="1171" s="71" customFormat="1"/>
    <row r="1172" s="71" customFormat="1"/>
    <row r="1173" s="71" customFormat="1"/>
    <row r="1174" s="71" customFormat="1"/>
    <row r="1175" s="71" customFormat="1"/>
    <row r="1176" s="71" customFormat="1"/>
    <row r="1177" s="71" customFormat="1"/>
    <row r="1178" s="71" customFormat="1"/>
    <row r="1179" s="71" customFormat="1"/>
    <row r="1180" s="71" customFormat="1"/>
    <row r="1181" s="71" customFormat="1"/>
    <row r="1182" s="71" customFormat="1"/>
    <row r="1183" s="71" customFormat="1"/>
    <row r="1184" s="71" customFormat="1"/>
    <row r="1185" s="71" customFormat="1"/>
    <row r="1186" s="71" customFormat="1"/>
    <row r="1187" s="71" customFormat="1"/>
    <row r="1188" s="71" customFormat="1"/>
    <row r="1189" s="71" customFormat="1"/>
    <row r="1190" s="71" customFormat="1"/>
    <row r="1191" s="71" customFormat="1"/>
    <row r="1192" s="71" customFormat="1"/>
    <row r="1193" s="71" customFormat="1"/>
    <row r="1194" s="71" customFormat="1"/>
    <row r="1195" s="71" customFormat="1"/>
    <row r="1196" s="71" customFormat="1"/>
    <row r="1197" s="71" customFormat="1"/>
    <row r="1198" s="71" customFormat="1"/>
    <row r="1199" s="71" customFormat="1"/>
    <row r="1200" s="71" customFormat="1"/>
    <row r="1201" s="71" customFormat="1"/>
    <row r="1202" s="71" customFormat="1"/>
    <row r="1203" s="71" customFormat="1"/>
    <row r="1204" s="71" customFormat="1"/>
    <row r="1205" s="71" customFormat="1"/>
    <row r="1206" s="71" customFormat="1"/>
    <row r="1207" s="71" customFormat="1"/>
    <row r="1208" s="71" customFormat="1"/>
    <row r="1209" s="71" customFormat="1"/>
    <row r="1210" s="71" customFormat="1"/>
    <row r="1211" s="71" customFormat="1"/>
    <row r="1212" s="71" customFormat="1"/>
    <row r="1213" s="71" customFormat="1"/>
    <row r="1214" s="71" customFormat="1"/>
    <row r="1215" s="71" customFormat="1"/>
    <row r="1216" s="71" customFormat="1"/>
    <row r="1217" s="71" customFormat="1"/>
    <row r="1218" s="71" customFormat="1"/>
    <row r="1219" s="71" customFormat="1"/>
    <row r="1220" s="71" customFormat="1"/>
    <row r="1221" s="71" customFormat="1"/>
    <row r="1222" s="71" customFormat="1"/>
    <row r="1223" s="71" customFormat="1"/>
    <row r="1224" s="71" customFormat="1"/>
    <row r="1225" s="71" customFormat="1"/>
    <row r="1226" s="71" customFormat="1"/>
    <row r="1227" s="71" customFormat="1"/>
    <row r="1228" s="71" customFormat="1"/>
    <row r="1229" s="71" customFormat="1"/>
    <row r="1230" s="71" customFormat="1"/>
    <row r="1231" s="71" customFormat="1"/>
    <row r="1232" s="71" customFormat="1"/>
    <row r="1233" s="71" customFormat="1"/>
    <row r="1234" s="71" customFormat="1"/>
    <row r="1235" s="71" customFormat="1"/>
    <row r="1236" s="71" customFormat="1"/>
    <row r="1237" s="71" customFormat="1"/>
    <row r="1238" s="71" customFormat="1"/>
    <row r="1239" s="71" customFormat="1"/>
    <row r="1240" s="71" customFormat="1"/>
    <row r="1241" s="71" customFormat="1"/>
    <row r="1242" s="71" customFormat="1"/>
    <row r="1243" s="71" customFormat="1"/>
    <row r="1244" s="71" customFormat="1"/>
    <row r="1245" s="71" customFormat="1"/>
    <row r="1246" s="71" customFormat="1"/>
    <row r="1247" s="71" customFormat="1"/>
    <row r="1248" s="71" customFormat="1"/>
    <row r="1249" s="71" customFormat="1"/>
    <row r="1250" s="71" customFormat="1"/>
    <row r="1251" s="71" customFormat="1"/>
    <row r="1252" s="71" customFormat="1"/>
    <row r="1253" s="71" customFormat="1"/>
    <row r="1254" s="71" customFormat="1"/>
    <row r="1255" s="71" customFormat="1"/>
    <row r="1256" s="71" customFormat="1"/>
    <row r="1257" s="71" customFormat="1"/>
    <row r="1258" s="71" customFormat="1"/>
    <row r="1259" s="71" customFormat="1"/>
    <row r="1260" s="71" customFormat="1"/>
    <row r="1261" s="71" customFormat="1"/>
    <row r="1262" s="71" customFormat="1"/>
    <row r="1263" s="71" customFormat="1"/>
    <row r="1264" s="71" customFormat="1"/>
    <row r="1265" s="71" customFormat="1"/>
    <row r="1266" s="71" customFormat="1"/>
    <row r="1267" s="71" customFormat="1"/>
    <row r="1268" s="71" customFormat="1"/>
    <row r="1269" s="71" customFormat="1"/>
    <row r="1270" s="71" customFormat="1"/>
    <row r="1271" s="71" customFormat="1"/>
    <row r="1272" s="71" customFormat="1"/>
    <row r="1273" s="71" customFormat="1"/>
    <row r="1274" s="71" customFormat="1"/>
    <row r="1275" s="71" customFormat="1"/>
    <row r="1276" s="71" customFormat="1"/>
    <row r="1277" s="71" customFormat="1"/>
    <row r="1278" s="71" customFormat="1"/>
    <row r="1279" s="71" customFormat="1"/>
    <row r="1280" s="71" customFormat="1"/>
    <row r="1281" s="71" customFormat="1"/>
    <row r="1282" s="71" customFormat="1"/>
    <row r="1283" s="71" customFormat="1"/>
    <row r="1284" s="71" customFormat="1"/>
    <row r="1285" s="71" customFormat="1"/>
    <row r="1286" s="71" customFormat="1"/>
    <row r="1287" s="71" customFormat="1"/>
    <row r="1288" s="71" customFormat="1"/>
    <row r="1289" s="71" customFormat="1"/>
    <row r="1290" s="71" customFormat="1"/>
    <row r="1291" s="71" customFormat="1"/>
    <row r="1292" s="71" customFormat="1"/>
    <row r="1293" s="71" customFormat="1"/>
    <row r="1294" s="71" customFormat="1"/>
    <row r="1295" s="71" customFormat="1"/>
    <row r="1296" s="71" customFormat="1"/>
    <row r="1297" s="71" customFormat="1"/>
    <row r="1298" s="71" customFormat="1"/>
    <row r="1299" s="71" customFormat="1"/>
    <row r="1300" s="71" customFormat="1"/>
    <row r="1301" s="71" customFormat="1"/>
    <row r="1302" s="71" customFormat="1"/>
    <row r="1303" s="71" customFormat="1"/>
    <row r="1304" s="71" customFormat="1"/>
    <row r="1305" s="71" customFormat="1"/>
    <row r="1306" s="71" customFormat="1"/>
    <row r="1307" s="71" customFormat="1"/>
    <row r="1308" s="71" customFormat="1"/>
    <row r="1309" s="71" customFormat="1"/>
    <row r="1310" s="71" customFormat="1"/>
    <row r="1311" s="71" customFormat="1"/>
    <row r="1312" s="71" customFormat="1"/>
    <row r="1313" s="71" customFormat="1"/>
    <row r="1314" s="71" customFormat="1"/>
    <row r="1315" s="71" customFormat="1"/>
    <row r="1316" s="71" customFormat="1"/>
    <row r="1317" s="71" customFormat="1"/>
    <row r="1318" s="71" customFormat="1"/>
    <row r="1319" s="71" customFormat="1"/>
    <row r="1320" s="71" customFormat="1"/>
    <row r="1321" s="71" customFormat="1"/>
    <row r="1322" s="71" customFormat="1"/>
    <row r="1323" s="71" customFormat="1"/>
    <row r="1324" s="71" customFormat="1"/>
    <row r="1325" s="71" customFormat="1"/>
    <row r="1326" s="71" customFormat="1"/>
    <row r="1327" s="71" customFormat="1"/>
    <row r="1328" s="71" customFormat="1"/>
    <row r="1329" s="71" customFormat="1"/>
    <row r="1330" s="71" customFormat="1"/>
    <row r="1331" s="71" customFormat="1"/>
    <row r="1332" s="71" customFormat="1"/>
    <row r="1333" s="71" customFormat="1"/>
    <row r="1334" s="71" customFormat="1"/>
    <row r="1335" s="71" customFormat="1"/>
    <row r="1336" s="71" customFormat="1"/>
    <row r="1337" s="71" customFormat="1"/>
    <row r="1338" s="71" customFormat="1"/>
    <row r="1339" s="71" customFormat="1"/>
    <row r="1340" s="71" customFormat="1"/>
    <row r="1341" s="71" customFormat="1"/>
    <row r="1342" s="71" customFormat="1"/>
    <row r="1343" s="71" customFormat="1"/>
    <row r="1344" s="71" customFormat="1"/>
    <row r="1345" s="71" customFormat="1"/>
    <row r="1346" s="71" customFormat="1"/>
    <row r="1347" s="71" customFormat="1"/>
    <row r="1348" s="71" customFormat="1"/>
    <row r="1349" s="71" customFormat="1"/>
    <row r="1350" s="71" customFormat="1"/>
    <row r="1351" s="71" customFormat="1"/>
    <row r="1352" s="71" customFormat="1"/>
    <row r="1353" s="71" customFormat="1"/>
    <row r="1354" s="71" customFormat="1"/>
    <row r="1355" s="71" customFormat="1"/>
    <row r="1356" s="71" customFormat="1"/>
    <row r="1357" s="71" customFormat="1"/>
    <row r="1358" s="71" customFormat="1"/>
    <row r="1359" s="71" customFormat="1"/>
    <row r="1360" s="71" customFormat="1"/>
    <row r="1361" s="71" customFormat="1"/>
    <row r="1362" s="71" customFormat="1"/>
    <row r="1363" s="71" customFormat="1"/>
    <row r="1364" s="71" customFormat="1"/>
    <row r="1365" s="71" customFormat="1"/>
    <row r="1366" s="71" customFormat="1"/>
    <row r="1367" s="71" customFormat="1"/>
    <row r="1368" s="71" customFormat="1"/>
    <row r="1369" s="71" customFormat="1"/>
    <row r="1370" s="71" customFormat="1"/>
    <row r="1371" s="71" customFormat="1"/>
    <row r="1372" s="71" customFormat="1"/>
    <row r="1373" s="71" customFormat="1"/>
    <row r="1374" s="71" customFormat="1"/>
    <row r="1375" s="71" customFormat="1"/>
    <row r="1376" s="71" customFormat="1"/>
    <row r="1377" s="71" customFormat="1"/>
    <row r="1378" s="71" customFormat="1"/>
    <row r="1379" s="71" customFormat="1"/>
    <row r="1380" s="71" customFormat="1"/>
    <row r="1381" s="71" customFormat="1"/>
    <row r="1382" s="71" customFormat="1"/>
    <row r="1383" s="71" customFormat="1"/>
    <row r="1384" s="71" customFormat="1"/>
    <row r="1385" s="71" customFormat="1"/>
    <row r="1386" s="71" customFormat="1"/>
    <row r="1387" s="71" customFormat="1"/>
    <row r="1388" s="71" customFormat="1"/>
    <row r="1389" s="71" customFormat="1"/>
    <row r="1390" s="71" customFormat="1"/>
    <row r="1391" s="71" customFormat="1"/>
    <row r="1392" s="71" customFormat="1"/>
    <row r="1393" s="71" customFormat="1"/>
    <row r="1394" s="71" customFormat="1"/>
    <row r="1395" s="71" customFormat="1"/>
    <row r="1396" s="71" customFormat="1"/>
    <row r="1397" s="71" customFormat="1"/>
    <row r="1398" s="71" customFormat="1"/>
    <row r="1399" s="71" customFormat="1"/>
    <row r="1400" s="71" customFormat="1"/>
    <row r="1401" s="71" customFormat="1"/>
    <row r="1402" s="71" customFormat="1"/>
    <row r="1403" s="71" customFormat="1"/>
    <row r="1404" s="71" customFormat="1"/>
    <row r="1405" s="71" customFormat="1"/>
    <row r="1406" s="71" customFormat="1"/>
    <row r="1407" s="71" customFormat="1"/>
    <row r="1408" s="71" customFormat="1"/>
    <row r="1409" s="71" customFormat="1"/>
    <row r="1410" s="71" customFormat="1"/>
    <row r="1411" s="71" customFormat="1"/>
    <row r="1412" s="71" customFormat="1"/>
    <row r="1413" s="71" customFormat="1"/>
    <row r="1414" s="71" customFormat="1"/>
    <row r="1415" s="71" customFormat="1"/>
    <row r="1416" s="71" customFormat="1"/>
    <row r="1417" s="71" customFormat="1"/>
    <row r="1418" s="71" customFormat="1"/>
    <row r="1419" s="71" customFormat="1"/>
    <row r="1420" s="71" customFormat="1"/>
    <row r="1421" s="71" customFormat="1"/>
    <row r="1422" s="71" customFormat="1"/>
    <row r="1423" s="71" customFormat="1"/>
    <row r="1424" s="71" customFormat="1"/>
    <row r="1425" s="71" customFormat="1"/>
    <row r="1426" s="71" customFormat="1"/>
    <row r="1427" s="71" customFormat="1"/>
    <row r="1428" s="71" customFormat="1"/>
    <row r="1429" s="71" customFormat="1"/>
    <row r="1430" s="71" customFormat="1"/>
    <row r="1431" s="71" customFormat="1"/>
    <row r="1432" s="71" customFormat="1"/>
    <row r="1433" s="71" customFormat="1"/>
    <row r="1434" s="71" customFormat="1"/>
    <row r="1435" s="71" customFormat="1"/>
    <row r="1436" s="71" customFormat="1"/>
    <row r="1437" s="71" customFormat="1"/>
    <row r="1438" s="71" customFormat="1"/>
    <row r="1439" s="71" customFormat="1"/>
    <row r="1440" s="71" customFormat="1"/>
    <row r="1441" s="71" customFormat="1"/>
    <row r="1442" s="71" customFormat="1"/>
    <row r="1443" s="71" customFormat="1"/>
    <row r="1444" s="71" customFormat="1"/>
    <row r="1445" s="71" customFormat="1"/>
    <row r="1446" s="71" customFormat="1"/>
    <row r="1447" s="71" customFormat="1"/>
    <row r="1448" s="71" customFormat="1"/>
    <row r="1449" s="71" customFormat="1"/>
    <row r="1450" s="71" customFormat="1"/>
    <row r="1451" s="71" customFormat="1"/>
    <row r="1452" s="71" customFormat="1"/>
    <row r="1453" s="71" customFormat="1"/>
    <row r="1454" s="71" customFormat="1"/>
    <row r="1455" s="71" customFormat="1"/>
    <row r="1456" s="71" customFormat="1"/>
    <row r="1457" s="71" customFormat="1"/>
    <row r="1458" s="71" customFormat="1"/>
    <row r="1459" s="71" customFormat="1"/>
    <row r="1460" s="71" customFormat="1"/>
    <row r="1461" s="71" customFormat="1"/>
    <row r="1462" s="71" customFormat="1"/>
    <row r="1463" s="71" customFormat="1"/>
    <row r="1464" s="71" customFormat="1"/>
    <row r="1465" s="71" customFormat="1"/>
    <row r="1466" s="71" customFormat="1"/>
    <row r="1467" s="71" customFormat="1"/>
    <row r="1468" s="71" customFormat="1"/>
    <row r="1469" s="71" customFormat="1"/>
    <row r="1470" s="71" customFormat="1"/>
    <row r="1471" s="71" customFormat="1"/>
    <row r="1472" s="71" customFormat="1"/>
    <row r="1473" s="71" customFormat="1"/>
    <row r="1474" s="71" customFormat="1"/>
    <row r="1475" s="71" customFormat="1"/>
    <row r="1476" s="71" customFormat="1"/>
    <row r="1477" s="71" customFormat="1"/>
    <row r="1478" s="71" customFormat="1"/>
    <row r="1479" s="71" customFormat="1"/>
    <row r="1480" s="71" customFormat="1"/>
    <row r="1481" s="71" customFormat="1"/>
    <row r="1482" s="71" customFormat="1"/>
    <row r="1483" s="71" customFormat="1"/>
    <row r="1484" s="71" customFormat="1"/>
    <row r="1485" s="71" customFormat="1"/>
    <row r="1486" s="71" customFormat="1"/>
    <row r="1487" s="71" customFormat="1"/>
    <row r="1488" s="71" customFormat="1"/>
    <row r="1489" s="71" customFormat="1"/>
    <row r="1490" s="71" customFormat="1"/>
    <row r="1491" s="71" customFormat="1"/>
    <row r="1492" s="71" customFormat="1"/>
    <row r="1493" s="71" customFormat="1"/>
    <row r="1494" s="71" customFormat="1"/>
    <row r="1495" s="71" customFormat="1"/>
    <row r="1496" s="71" customFormat="1"/>
    <row r="1497" s="71" customFormat="1"/>
    <row r="1498" s="71" customFormat="1"/>
    <row r="1499" s="71" customFormat="1"/>
    <row r="1500" s="71" customFormat="1"/>
    <row r="1501" s="71" customFormat="1"/>
    <row r="1502" s="71" customFormat="1"/>
    <row r="1503" s="71" customFormat="1"/>
    <row r="1504" s="71" customFormat="1"/>
    <row r="1505" s="71" customFormat="1"/>
    <row r="1506" s="71" customFormat="1"/>
    <row r="1507" s="71" customFormat="1"/>
    <row r="1508" s="71" customFormat="1"/>
    <row r="1509" s="71" customFormat="1"/>
    <row r="1510" s="71" customFormat="1"/>
    <row r="1511" s="71" customFormat="1"/>
    <row r="1512" s="71" customFormat="1"/>
    <row r="1513" s="71" customFormat="1"/>
    <row r="1514" s="71" customFormat="1"/>
    <row r="1515" s="71" customFormat="1"/>
    <row r="1516" s="71" customFormat="1"/>
    <row r="1517" s="71" customFormat="1"/>
    <row r="1518" s="71" customFormat="1"/>
    <row r="1519" s="71" customFormat="1"/>
    <row r="1520" s="71" customFormat="1"/>
    <row r="1521" s="71" customFormat="1"/>
    <row r="1522" s="71" customFormat="1"/>
    <row r="1523" s="71" customFormat="1"/>
    <row r="1524" s="71" customFormat="1"/>
    <row r="1525" s="71" customFormat="1"/>
    <row r="1526" s="71" customFormat="1"/>
    <row r="1527" s="71" customFormat="1"/>
    <row r="1528" s="71" customFormat="1"/>
    <row r="1529" s="71" customFormat="1"/>
    <row r="1530" s="71" customFormat="1"/>
    <row r="1531" s="71" customFormat="1"/>
    <row r="1532" s="71" customFormat="1"/>
    <row r="1533" s="71" customFormat="1"/>
    <row r="1534" s="71" customFormat="1"/>
    <row r="1535" s="71" customFormat="1"/>
    <row r="1536" s="71" customFormat="1"/>
    <row r="1537" s="71" customFormat="1"/>
    <row r="1538" s="71" customFormat="1"/>
    <row r="1539" s="71" customFormat="1"/>
    <row r="1540" s="71" customFormat="1"/>
    <row r="1541" s="71" customFormat="1"/>
    <row r="1542" s="71" customFormat="1"/>
    <row r="1543" s="71" customFormat="1"/>
    <row r="1544" s="71" customFormat="1"/>
    <row r="1545" s="71" customFormat="1"/>
    <row r="1546" s="71" customFormat="1"/>
    <row r="1547" s="71" customFormat="1"/>
    <row r="1548" s="71" customFormat="1"/>
    <row r="1549" s="71" customFormat="1"/>
    <row r="1550" s="71" customFormat="1"/>
    <row r="1551" s="71" customFormat="1"/>
    <row r="1552" s="71" customFormat="1"/>
    <row r="1553" s="71" customFormat="1"/>
    <row r="1554" s="71" customFormat="1"/>
    <row r="1555" s="71" customFormat="1"/>
    <row r="1556" s="71" customFormat="1"/>
    <row r="1557" s="71" customFormat="1"/>
    <row r="1558" s="71" customFormat="1"/>
    <row r="1559" s="71" customFormat="1"/>
    <row r="1560" s="71" customFormat="1"/>
    <row r="1561" s="71" customFormat="1"/>
    <row r="1562" s="71" customFormat="1"/>
    <row r="1563" s="71" customFormat="1"/>
    <row r="1564" s="71" customFormat="1"/>
    <row r="1565" s="71" customFormat="1"/>
    <row r="1566" s="71" customFormat="1"/>
    <row r="1567" s="71" customFormat="1"/>
    <row r="1568" s="71" customFormat="1"/>
    <row r="1569" s="71" customFormat="1"/>
    <row r="1570" s="71" customFormat="1"/>
    <row r="1571" s="71" customFormat="1"/>
    <row r="1572" s="71" customFormat="1"/>
    <row r="1573" s="71" customFormat="1"/>
    <row r="1574" s="71" customFormat="1"/>
    <row r="1575" s="71" customFormat="1"/>
    <row r="1576" s="71" customFormat="1"/>
    <row r="1577" s="71" customFormat="1"/>
    <row r="1578" s="71" customFormat="1"/>
    <row r="1579" s="71" customFormat="1"/>
    <row r="1580" s="71" customFormat="1"/>
    <row r="1581" s="71" customFormat="1"/>
    <row r="1582" s="71" customFormat="1"/>
    <row r="1583" s="71" customFormat="1"/>
    <row r="1584" s="71" customFormat="1"/>
    <row r="1585" s="71" customFormat="1"/>
    <row r="1586" s="71" customFormat="1"/>
    <row r="1587" s="71" customFormat="1"/>
    <row r="1588" s="71" customFormat="1"/>
    <row r="1589" s="71" customFormat="1"/>
    <row r="1590" s="71" customFormat="1"/>
    <row r="1591" s="71" customFormat="1"/>
    <row r="1592" s="71" customFormat="1"/>
    <row r="1593" s="71" customFormat="1"/>
    <row r="1594" s="71" customFormat="1"/>
    <row r="1595" s="71" customFormat="1"/>
    <row r="1596" s="71" customFormat="1"/>
    <row r="1597" s="71" customFormat="1"/>
    <row r="1598" s="71" customFormat="1"/>
    <row r="1599" s="71" customFormat="1"/>
    <row r="1600" s="71" customFormat="1"/>
    <row r="1601" s="71" customFormat="1"/>
    <row r="1602" s="71" customFormat="1"/>
    <row r="1603" s="71" customFormat="1"/>
    <row r="1604" s="71" customFormat="1"/>
    <row r="1605" s="71" customFormat="1"/>
    <row r="1606" s="71" customFormat="1"/>
    <row r="1607" s="71" customFormat="1"/>
    <row r="1608" s="71" customFormat="1"/>
    <row r="1609" s="71" customFormat="1"/>
    <row r="1610" s="71" customFormat="1"/>
    <row r="1611" s="71" customFormat="1"/>
    <row r="1612" s="71" customFormat="1"/>
    <row r="1613" s="71" customFormat="1"/>
    <row r="1614" s="71" customFormat="1"/>
    <row r="1615" s="71" customFormat="1"/>
    <row r="1616" s="71" customFormat="1"/>
    <row r="1617" s="71" customFormat="1"/>
    <row r="1618" s="71" customFormat="1"/>
    <row r="1619" s="71" customFormat="1"/>
    <row r="1620" s="71" customFormat="1"/>
    <row r="1621" s="71" customFormat="1"/>
    <row r="1622" s="71" customFormat="1"/>
    <row r="1623" s="71" customFormat="1"/>
    <row r="1624" s="71" customFormat="1"/>
    <row r="1625" s="71" customFormat="1"/>
    <row r="1626" s="71" customFormat="1"/>
    <row r="1627" s="71" customFormat="1"/>
    <row r="1628" s="71" customFormat="1"/>
    <row r="1629" s="71" customFormat="1"/>
    <row r="1630" s="71" customFormat="1"/>
    <row r="1631" s="71" customFormat="1"/>
    <row r="1632" s="71" customFormat="1"/>
    <row r="1633" s="71" customFormat="1"/>
    <row r="1634" s="71" customFormat="1"/>
    <row r="1635" s="71" customFormat="1"/>
    <row r="1636" s="71" customFormat="1"/>
    <row r="1637" s="71" customFormat="1"/>
    <row r="1638" s="71" customFormat="1"/>
    <row r="1639" s="71" customFormat="1"/>
    <row r="1640" s="71" customFormat="1"/>
    <row r="1641" s="71" customFormat="1"/>
    <row r="1642" s="71" customFormat="1"/>
    <row r="1643" s="71" customFormat="1"/>
    <row r="1644" s="71" customFormat="1"/>
    <row r="1645" s="71" customFormat="1"/>
    <row r="1646" s="71" customFormat="1"/>
    <row r="1647" s="71" customFormat="1"/>
    <row r="1648" s="71" customFormat="1"/>
    <row r="1649" s="71" customFormat="1"/>
    <row r="1650" s="71" customFormat="1"/>
    <row r="1651" s="71" customFormat="1"/>
    <row r="1652" s="71" customFormat="1"/>
    <row r="1653" s="71" customFormat="1"/>
    <row r="1654" s="71" customFormat="1"/>
    <row r="1655" s="71" customFormat="1"/>
    <row r="1656" s="71" customFormat="1"/>
    <row r="1657" s="71" customFormat="1"/>
    <row r="1658" s="71" customFormat="1"/>
    <row r="1659" s="71" customFormat="1"/>
    <row r="1660" s="71" customFormat="1"/>
    <row r="1661" s="71" customFormat="1"/>
    <row r="1662" s="71" customFormat="1"/>
    <row r="1663" s="71" customFormat="1"/>
    <row r="1664" s="71" customFormat="1"/>
    <row r="1665" s="71" customFormat="1"/>
    <row r="1666" s="71" customFormat="1"/>
    <row r="1667" s="71" customFormat="1"/>
    <row r="1668" s="71" customFormat="1"/>
    <row r="1669" s="71" customFormat="1"/>
    <row r="1670" s="71" customFormat="1"/>
    <row r="1671" s="71" customFormat="1"/>
    <row r="1672" s="71" customFormat="1"/>
    <row r="1673" s="71" customFormat="1"/>
    <row r="1674" s="71" customFormat="1"/>
    <row r="1675" s="71" customFormat="1"/>
    <row r="1676" s="71" customFormat="1"/>
    <row r="1677" s="71" customFormat="1"/>
    <row r="1678" s="71" customFormat="1"/>
    <row r="1679" s="71" customFormat="1"/>
    <row r="1680" s="71" customFormat="1"/>
    <row r="1681" s="71" customFormat="1"/>
    <row r="1682" s="71" customFormat="1"/>
    <row r="1683" s="71" customFormat="1"/>
    <row r="1684" s="71" customFormat="1"/>
    <row r="1685" s="71" customFormat="1"/>
    <row r="1686" s="71" customFormat="1"/>
    <row r="1687" s="71" customFormat="1"/>
    <row r="1688" s="71" customFormat="1"/>
    <row r="1689" s="71" customFormat="1"/>
    <row r="1690" s="71" customFormat="1"/>
    <row r="1691" s="71" customFormat="1"/>
    <row r="1692" s="71" customFormat="1"/>
    <row r="1693" s="71" customFormat="1"/>
    <row r="1694" s="71" customFormat="1"/>
    <row r="1695" s="71" customFormat="1"/>
    <row r="1696" s="71" customFormat="1"/>
    <row r="1697" s="71" customFormat="1"/>
    <row r="1698" s="71" customFormat="1"/>
    <row r="1699" s="71" customFormat="1"/>
    <row r="1700" s="71" customFormat="1"/>
    <row r="1701" s="71" customFormat="1"/>
    <row r="1702" s="71" customFormat="1"/>
    <row r="1703" s="71" customFormat="1"/>
    <row r="1704" s="71" customFormat="1"/>
    <row r="1705" s="71" customFormat="1"/>
    <row r="1706" s="71" customFormat="1"/>
    <row r="1707" s="71" customFormat="1"/>
    <row r="1708" s="71" customFormat="1"/>
    <row r="1709" s="71" customFormat="1"/>
    <row r="1710" s="71" customFormat="1"/>
    <row r="1711" s="71" customFormat="1"/>
    <row r="1712" s="71" customFormat="1"/>
    <row r="1713" s="71" customFormat="1"/>
    <row r="1714" s="71" customFormat="1"/>
    <row r="1715" s="71" customFormat="1"/>
    <row r="1716" s="71" customFormat="1"/>
    <row r="1717" s="71" customFormat="1"/>
    <row r="1718" s="71" customFormat="1"/>
    <row r="1719" s="71" customFormat="1"/>
    <row r="1720" s="71" customFormat="1"/>
    <row r="1721" s="71" customFormat="1"/>
    <row r="1722" s="71" customFormat="1"/>
    <row r="1723" s="71" customFormat="1"/>
    <row r="1724" s="71" customFormat="1"/>
    <row r="1725" s="71" customFormat="1"/>
    <row r="1726" s="71" customFormat="1"/>
    <row r="1727" s="71" customFormat="1"/>
    <row r="1728" s="71" customFormat="1"/>
    <row r="1729" s="71" customFormat="1"/>
    <row r="1730" s="71" customFormat="1"/>
    <row r="1731" s="71" customFormat="1"/>
    <row r="1732" s="71" customFormat="1"/>
    <row r="1733" s="71" customFormat="1"/>
    <row r="1734" s="71" customFormat="1"/>
    <row r="1735" s="71" customFormat="1"/>
    <row r="1736" s="71" customFormat="1"/>
    <row r="1737" s="71" customFormat="1"/>
    <row r="1738" s="71" customFormat="1"/>
    <row r="1739" s="71" customFormat="1"/>
    <row r="1740" s="71" customFormat="1"/>
    <row r="1741" s="71" customFormat="1"/>
    <row r="1742" s="71" customFormat="1"/>
    <row r="1743" s="71" customFormat="1"/>
    <row r="1744" s="71" customFormat="1"/>
    <row r="1745" s="71" customFormat="1"/>
    <row r="1746" s="71" customFormat="1"/>
    <row r="1747" s="71" customFormat="1"/>
    <row r="1748" s="71" customFormat="1"/>
    <row r="1749" s="71" customFormat="1"/>
    <row r="1750" s="71" customFormat="1"/>
    <row r="1751" s="71" customFormat="1"/>
    <row r="1752" s="71" customFormat="1"/>
    <row r="1753" s="71" customFormat="1"/>
    <row r="1754" s="71" customFormat="1"/>
    <row r="1755" s="71" customFormat="1"/>
    <row r="1756" s="71" customFormat="1"/>
    <row r="1757" s="71" customFormat="1"/>
    <row r="1758" s="71" customFormat="1"/>
    <row r="1759" s="71" customFormat="1"/>
    <row r="1760" s="71" customFormat="1"/>
    <row r="1761" s="71" customFormat="1"/>
    <row r="1762" s="71" customFormat="1"/>
    <row r="1763" s="71" customFormat="1"/>
    <row r="1764" s="71" customFormat="1"/>
    <row r="1765" s="71" customFormat="1"/>
    <row r="1766" s="71" customFormat="1"/>
    <row r="1767" s="71" customFormat="1"/>
    <row r="1768" s="71" customFormat="1"/>
    <row r="1769" s="71" customFormat="1"/>
    <row r="1770" s="71" customFormat="1"/>
    <row r="1771" s="71" customFormat="1"/>
    <row r="1772" s="71" customFormat="1"/>
    <row r="1773" s="71" customFormat="1"/>
    <row r="1774" s="71" customFormat="1"/>
    <row r="1775" s="71" customFormat="1"/>
    <row r="1776" s="71" customFormat="1"/>
    <row r="1777" s="71" customFormat="1"/>
    <row r="1778" s="71" customFormat="1"/>
    <row r="1779" s="71" customFormat="1"/>
    <row r="1780" s="71" customFormat="1"/>
    <row r="1781" s="71" customFormat="1"/>
    <row r="1782" s="71" customFormat="1"/>
    <row r="1783" s="71" customFormat="1"/>
    <row r="1784" s="71" customFormat="1"/>
    <row r="1785" s="71" customFormat="1"/>
    <row r="1786" s="71" customFormat="1"/>
    <row r="1787" s="71" customFormat="1"/>
    <row r="1788" s="71" customFormat="1"/>
    <row r="1789" s="71" customFormat="1"/>
    <row r="1790" s="71" customFormat="1"/>
    <row r="1791" s="71" customFormat="1"/>
    <row r="1792" s="71" customFormat="1"/>
    <row r="1793" s="71" customFormat="1"/>
    <row r="1794" s="71" customFormat="1"/>
    <row r="1795" s="71" customFormat="1"/>
    <row r="1796" s="71" customFormat="1"/>
    <row r="1797" s="71" customFormat="1"/>
    <row r="1798" s="71" customFormat="1"/>
    <row r="1799" s="71" customFormat="1"/>
    <row r="1800" s="71" customFormat="1"/>
    <row r="1801" s="71" customFormat="1"/>
    <row r="1802" s="71" customFormat="1"/>
    <row r="1803" s="71" customFormat="1"/>
    <row r="1804" s="71" customFormat="1"/>
    <row r="1805" s="71" customFormat="1"/>
    <row r="1806" s="71" customFormat="1"/>
    <row r="1807" s="71" customFormat="1"/>
    <row r="1808" s="71" customFormat="1"/>
    <row r="1809" s="71" customFormat="1"/>
    <row r="1810" s="71" customFormat="1"/>
    <row r="1811" s="71" customFormat="1"/>
    <row r="1812" s="71" customFormat="1"/>
    <row r="1813" s="71" customFormat="1"/>
    <row r="1814" s="71" customFormat="1"/>
    <row r="1815" s="71" customFormat="1"/>
    <row r="1816" s="71" customFormat="1"/>
    <row r="1817" s="71" customFormat="1"/>
    <row r="1818" s="71" customFormat="1"/>
    <row r="1819" s="71" customFormat="1"/>
    <row r="1820" s="71" customFormat="1"/>
    <row r="1821" s="71" customFormat="1"/>
    <row r="1822" s="71" customFormat="1"/>
    <row r="1823" s="71" customFormat="1"/>
    <row r="1824" s="71" customFormat="1"/>
    <row r="1825" s="71" customFormat="1"/>
    <row r="1826" s="71" customFormat="1"/>
    <row r="1827" s="71" customFormat="1"/>
    <row r="1828" s="71" customFormat="1"/>
    <row r="1829" s="71" customFormat="1"/>
    <row r="1830" s="71" customFormat="1"/>
    <row r="1831" s="71" customFormat="1"/>
    <row r="1832" s="71" customFormat="1"/>
    <row r="1833" s="71" customFormat="1"/>
    <row r="1834" s="71" customFormat="1"/>
    <row r="1835" s="71" customFormat="1"/>
    <row r="1836" s="71" customFormat="1"/>
    <row r="1837" s="71" customFormat="1"/>
    <row r="1838" s="71" customFormat="1"/>
    <row r="1839" s="71" customFormat="1"/>
    <row r="1840" s="71" customFormat="1"/>
    <row r="1841" s="71" customFormat="1"/>
    <row r="1842" s="71" customFormat="1"/>
    <row r="1843" s="71" customFormat="1"/>
    <row r="1844" s="71" customFormat="1"/>
    <row r="1845" s="71" customFormat="1"/>
    <row r="1846" s="71" customFormat="1"/>
    <row r="1847" s="71" customFormat="1"/>
    <row r="1848" s="71" customFormat="1"/>
    <row r="1849" s="71" customFormat="1"/>
    <row r="1850" s="71" customFormat="1"/>
    <row r="1851" s="71" customFormat="1"/>
    <row r="1852" s="71" customFormat="1"/>
    <row r="1853" s="71" customFormat="1"/>
    <row r="1854" s="71" customFormat="1"/>
    <row r="1855" s="71" customFormat="1"/>
    <row r="1856" s="71" customFormat="1"/>
    <row r="1857" s="71" customFormat="1"/>
    <row r="1858" s="71" customFormat="1"/>
    <row r="1859" s="71" customFormat="1"/>
    <row r="1860" s="71" customFormat="1"/>
    <row r="1861" s="71" customFormat="1"/>
    <row r="1862" s="71" customFormat="1"/>
    <row r="1863" s="71" customFormat="1"/>
    <row r="1864" s="71" customFormat="1"/>
    <row r="1865" s="71" customFormat="1"/>
    <row r="1866" s="71" customFormat="1"/>
    <row r="1867" s="71" customFormat="1"/>
    <row r="1868" s="71" customFormat="1"/>
    <row r="1869" s="71" customFormat="1"/>
    <row r="1870" s="71" customFormat="1"/>
    <row r="1871" s="71" customFormat="1"/>
    <row r="1872" s="71" customFormat="1"/>
    <row r="1873" s="71" customFormat="1"/>
    <row r="1874" s="71" customFormat="1"/>
    <row r="1875" s="71" customFormat="1"/>
    <row r="1876" s="71" customFormat="1"/>
    <row r="1877" s="71" customFormat="1"/>
    <row r="1878" s="71" customFormat="1"/>
    <row r="1879" s="71" customFormat="1"/>
    <row r="1880" s="71" customFormat="1"/>
    <row r="1881" s="71" customFormat="1"/>
    <row r="1882" s="71" customFormat="1"/>
    <row r="1883" s="71" customFormat="1"/>
    <row r="1884" s="71" customFormat="1"/>
    <row r="1885" s="71" customFormat="1"/>
    <row r="1886" s="71" customFormat="1"/>
    <row r="1887" s="71" customFormat="1"/>
    <row r="1888" s="71" customFormat="1"/>
    <row r="1889" s="71" customFormat="1"/>
    <row r="1890" s="71" customFormat="1"/>
    <row r="1891" s="71" customFormat="1"/>
    <row r="1892" s="71" customFormat="1"/>
    <row r="1893" s="71" customFormat="1"/>
    <row r="1894" s="71" customFormat="1"/>
    <row r="1895" s="71" customFormat="1"/>
    <row r="1896" s="71" customFormat="1"/>
    <row r="1897" s="71" customFormat="1"/>
    <row r="1898" s="71" customFormat="1"/>
    <row r="1899" s="71" customFormat="1"/>
    <row r="1900" s="71" customFormat="1"/>
    <row r="1901" s="71" customFormat="1"/>
    <row r="1902" s="71" customFormat="1"/>
    <row r="1903" s="71" customFormat="1"/>
    <row r="1904" s="71" customFormat="1"/>
    <row r="1905" s="71" customFormat="1"/>
    <row r="1906" s="71" customFormat="1"/>
    <row r="1907" s="71" customFormat="1"/>
    <row r="1908" s="71" customFormat="1"/>
    <row r="1909" s="71" customFormat="1"/>
    <row r="1910" s="71" customFormat="1"/>
    <row r="1911" s="71" customFormat="1"/>
    <row r="1912" s="71" customFormat="1"/>
    <row r="1913" s="71" customFormat="1"/>
    <row r="1914" s="71" customFormat="1"/>
    <row r="1915" s="71" customFormat="1"/>
    <row r="1916" s="71" customFormat="1"/>
    <row r="1917" s="71" customFormat="1"/>
    <row r="1918" s="71" customFormat="1"/>
    <row r="1919" s="71" customFormat="1"/>
    <row r="1920" s="71" customFormat="1"/>
    <row r="1921" s="71" customFormat="1"/>
    <row r="1922" s="71" customFormat="1"/>
    <row r="1923" s="71" customFormat="1"/>
    <row r="1924" s="71" customFormat="1"/>
    <row r="1925" s="71" customFormat="1"/>
    <row r="1926" s="71" customFormat="1"/>
    <row r="1927" s="71" customFormat="1"/>
    <row r="1928" s="71" customFormat="1"/>
    <row r="1929" s="71" customFormat="1"/>
    <row r="1930" s="71" customFormat="1"/>
    <row r="1931" s="71" customFormat="1"/>
    <row r="1932" s="71" customFormat="1"/>
    <row r="1933" s="71" customFormat="1"/>
    <row r="1934" s="71" customFormat="1"/>
    <row r="1935" s="71" customFormat="1"/>
    <row r="1936" s="71" customFormat="1"/>
    <row r="1937" s="71" customFormat="1"/>
    <row r="1938" s="71" customFormat="1"/>
    <row r="1939" s="71" customFormat="1"/>
    <row r="1940" s="71" customFormat="1"/>
    <row r="1941" s="71" customFormat="1"/>
    <row r="1942" s="71" customFormat="1"/>
    <row r="1943" s="71" customFormat="1"/>
    <row r="1944" s="71" customFormat="1"/>
    <row r="1945" s="71" customFormat="1"/>
    <row r="1946" s="71" customFormat="1"/>
    <row r="1947" s="71" customFormat="1"/>
    <row r="1948" s="71" customFormat="1"/>
    <row r="1949" s="71" customFormat="1"/>
    <row r="1950" s="71" customFormat="1"/>
    <row r="1951" s="71" customFormat="1"/>
    <row r="1952" s="71" customFormat="1"/>
    <row r="1953" s="71" customFormat="1"/>
    <row r="1954" s="71" customFormat="1"/>
    <row r="1955" s="71" customFormat="1"/>
    <row r="1956" s="71" customFormat="1"/>
    <row r="1957" s="71" customFormat="1"/>
    <row r="1958" s="71" customFormat="1"/>
    <row r="1959" s="71" customFormat="1"/>
    <row r="1960" s="71" customFormat="1"/>
    <row r="1961" s="71" customFormat="1"/>
    <row r="1962" s="71" customFormat="1"/>
    <row r="1963" s="71" customFormat="1"/>
    <row r="1964" s="71" customFormat="1"/>
    <row r="1965" s="71" customFormat="1"/>
    <row r="1966" s="71" customFormat="1"/>
    <row r="1967" s="71" customFormat="1"/>
    <row r="1968" s="71" customFormat="1"/>
    <row r="1969" s="71" customFormat="1"/>
    <row r="1970" s="71" customFormat="1"/>
    <row r="1971" s="71" customFormat="1"/>
    <row r="1972" s="71" customFormat="1"/>
    <row r="1973" s="71" customFormat="1"/>
    <row r="1974" s="71" customFormat="1"/>
    <row r="1975" s="71" customFormat="1"/>
    <row r="1976" s="71" customFormat="1"/>
    <row r="1977" s="71" customFormat="1"/>
    <row r="1978" s="71" customFormat="1"/>
    <row r="1979" s="71" customFormat="1"/>
    <row r="1980" s="71" customFormat="1"/>
    <row r="1981" s="71" customFormat="1"/>
    <row r="1982" s="71" customFormat="1"/>
    <row r="1983" s="71" customFormat="1"/>
    <row r="1984" s="71" customFormat="1"/>
    <row r="1985" s="71" customFormat="1"/>
    <row r="1986" s="71" customFormat="1"/>
    <row r="1987" s="71" customFormat="1"/>
    <row r="1988" s="71" customFormat="1"/>
    <row r="1989" s="71" customFormat="1"/>
    <row r="1990" s="71" customFormat="1"/>
    <row r="1991" s="71" customFormat="1"/>
    <row r="1992" s="71" customFormat="1"/>
    <row r="1993" s="71" customFormat="1"/>
    <row r="1994" s="71" customFormat="1"/>
    <row r="1995" s="71" customFormat="1"/>
    <row r="1996" s="71" customFormat="1"/>
    <row r="1997" s="71" customFormat="1"/>
    <row r="1998" s="71" customFormat="1"/>
    <row r="1999" s="71" customFormat="1"/>
    <row r="2000" s="71" customFormat="1"/>
    <row r="2001" s="71" customFormat="1"/>
    <row r="2002" s="71" customFormat="1"/>
    <row r="2003" s="71" customFormat="1"/>
    <row r="2004" s="71" customFormat="1"/>
    <row r="2005" s="71" customFormat="1"/>
    <row r="2006" s="71" customFormat="1"/>
    <row r="2007" s="71" customFormat="1"/>
    <row r="2008" s="71" customFormat="1"/>
    <row r="2009" s="71" customFormat="1"/>
    <row r="2010" s="71" customFormat="1"/>
    <row r="2011" s="71" customFormat="1"/>
    <row r="2012" s="71" customFormat="1"/>
    <row r="2013" s="71" customFormat="1"/>
    <row r="2014" s="71" customFormat="1"/>
    <row r="2015" s="71" customFormat="1"/>
    <row r="2016" s="71" customFormat="1"/>
    <row r="2017" s="71" customFormat="1"/>
    <row r="2018" s="71" customFormat="1"/>
    <row r="2019" s="71" customFormat="1"/>
    <row r="2020" s="71" customFormat="1"/>
    <row r="2021" s="71" customFormat="1"/>
    <row r="2022" s="71" customFormat="1"/>
    <row r="2023" s="71" customFormat="1"/>
    <row r="2024" s="71" customFormat="1"/>
    <row r="2025" s="71" customFormat="1"/>
    <row r="2026" s="71" customFormat="1"/>
    <row r="2027" s="71" customFormat="1"/>
    <row r="2028" s="71" customFormat="1"/>
    <row r="2029" s="71" customFormat="1"/>
    <row r="2030" s="71" customFormat="1"/>
    <row r="2031" s="71" customFormat="1"/>
    <row r="2032" s="71" customFormat="1"/>
    <row r="2033" s="71" customFormat="1"/>
    <row r="2034" s="71" customFormat="1"/>
    <row r="2035" s="71" customFormat="1"/>
    <row r="2036" s="71" customFormat="1"/>
    <row r="2037" s="71" customFormat="1"/>
    <row r="2038" s="71" customFormat="1"/>
    <row r="2039" s="71" customFormat="1"/>
    <row r="2040" s="71" customFormat="1"/>
    <row r="2041" s="71" customFormat="1"/>
    <row r="2042" s="71" customFormat="1"/>
    <row r="2043" s="71" customFormat="1"/>
    <row r="2044" s="71" customFormat="1"/>
    <row r="2045" s="71" customFormat="1"/>
    <row r="2046" s="71" customFormat="1"/>
    <row r="2047" s="71" customFormat="1"/>
    <row r="2048" s="71" customFormat="1"/>
    <row r="2049" s="71" customFormat="1"/>
    <row r="2050" s="71" customFormat="1"/>
    <row r="2051" s="71" customFormat="1"/>
    <row r="2052" s="71" customFormat="1"/>
    <row r="2053" s="71" customFormat="1"/>
    <row r="2054" s="71" customFormat="1"/>
    <row r="2055" s="71" customFormat="1"/>
    <row r="2056" s="71" customFormat="1"/>
    <row r="2057" s="71" customFormat="1"/>
    <row r="2058" s="71" customFormat="1"/>
    <row r="2059" s="71" customFormat="1"/>
    <row r="2060" s="71" customFormat="1"/>
    <row r="2061" s="71" customFormat="1"/>
    <row r="2062" s="71" customFormat="1"/>
    <row r="2063" s="71" customFormat="1"/>
    <row r="2064" s="71" customFormat="1"/>
    <row r="2065" s="71" customFormat="1"/>
    <row r="2066" s="71" customFormat="1"/>
    <row r="2067" s="71" customFormat="1"/>
    <row r="2068" s="71" customFormat="1"/>
    <row r="2069" s="71" customFormat="1"/>
    <row r="2070" s="71" customFormat="1"/>
    <row r="2071" s="71" customFormat="1"/>
    <row r="2072" s="71" customFormat="1"/>
    <row r="2073" s="71" customFormat="1"/>
    <row r="2074" s="71" customFormat="1"/>
    <row r="2075" s="71" customFormat="1"/>
    <row r="2076" s="71" customFormat="1"/>
    <row r="2077" s="71" customFormat="1"/>
    <row r="2078" s="71" customFormat="1"/>
    <row r="2079" s="71" customFormat="1"/>
    <row r="2080" s="71" customFormat="1"/>
    <row r="2081" s="71" customFormat="1"/>
    <row r="2082" s="71" customFormat="1"/>
    <row r="2083" s="71" customFormat="1"/>
    <row r="2084" s="71" customFormat="1"/>
    <row r="2085" s="71" customFormat="1"/>
    <row r="2086" s="71" customFormat="1"/>
    <row r="2087" s="71" customFormat="1"/>
    <row r="2088" s="71" customFormat="1"/>
    <row r="2089" s="71" customFormat="1"/>
    <row r="2090" s="71" customFormat="1"/>
    <row r="2091" s="71" customFormat="1"/>
    <row r="2092" s="71" customFormat="1"/>
    <row r="2093" s="71" customFormat="1"/>
    <row r="2094" s="71" customFormat="1"/>
    <row r="2095" s="71" customFormat="1"/>
    <row r="2096" s="71" customFormat="1"/>
    <row r="2097" s="71" customFormat="1"/>
    <row r="2098" s="71" customFormat="1"/>
    <row r="2099" s="71" customFormat="1"/>
    <row r="2100" s="71" customFormat="1"/>
    <row r="2101" s="71" customFormat="1"/>
    <row r="2102" s="71" customFormat="1"/>
    <row r="2103" s="71" customFormat="1"/>
    <row r="2104" s="71" customFormat="1"/>
    <row r="2105" s="71" customFormat="1"/>
    <row r="2106" s="71" customFormat="1"/>
    <row r="2107" s="71" customFormat="1"/>
    <row r="2108" s="71" customFormat="1"/>
    <row r="2109" s="71" customFormat="1"/>
    <row r="2110" s="71" customFormat="1"/>
    <row r="2111" s="71" customFormat="1"/>
    <row r="2112" s="71" customFormat="1"/>
    <row r="2113" s="71" customFormat="1"/>
    <row r="2114" s="71" customFormat="1"/>
    <row r="2115" s="71" customFormat="1"/>
    <row r="2116" s="71" customFormat="1"/>
    <row r="2117" s="71" customFormat="1"/>
    <row r="2118" s="71" customFormat="1"/>
    <row r="2119" s="71" customFormat="1"/>
    <row r="2120" s="71" customFormat="1"/>
    <row r="2121" s="71" customFormat="1"/>
    <row r="2122" s="71" customFormat="1"/>
    <row r="2123" s="71" customFormat="1"/>
    <row r="2124" s="71" customFormat="1"/>
    <row r="2125" s="71" customFormat="1"/>
    <row r="2126" s="71" customFormat="1"/>
    <row r="2127" s="71" customFormat="1"/>
    <row r="2128" s="71" customFormat="1"/>
    <row r="2129" s="71" customFormat="1"/>
    <row r="2130" s="71" customFormat="1"/>
    <row r="2131" s="71" customFormat="1"/>
    <row r="2132" s="71" customFormat="1"/>
    <row r="2133" s="71" customFormat="1"/>
    <row r="2134" s="71" customFormat="1"/>
    <row r="2135" s="71" customFormat="1"/>
    <row r="2136" s="71" customFormat="1"/>
    <row r="2137" s="71" customFormat="1"/>
    <row r="2138" s="71" customFormat="1"/>
    <row r="2139" s="71" customFormat="1"/>
    <row r="2140" s="71" customFormat="1"/>
    <row r="2141" s="71" customFormat="1"/>
    <row r="2142" s="71" customFormat="1"/>
    <row r="2143" s="71" customFormat="1"/>
    <row r="2144" s="71" customFormat="1"/>
    <row r="2145" s="71" customFormat="1"/>
    <row r="2146" s="71" customFormat="1"/>
    <row r="2147" s="71" customFormat="1"/>
    <row r="2148" s="71" customFormat="1"/>
    <row r="2149" s="71" customFormat="1"/>
    <row r="2150" s="71" customFormat="1"/>
    <row r="2151" s="71" customFormat="1"/>
    <row r="2152" s="71" customFormat="1"/>
    <row r="2153" s="71" customFormat="1"/>
    <row r="2154" s="71" customFormat="1"/>
    <row r="2155" s="71" customFormat="1"/>
    <row r="2156" s="71" customFormat="1"/>
    <row r="2157" s="71" customFormat="1"/>
    <row r="2158" s="71" customFormat="1"/>
    <row r="2159" s="71" customFormat="1"/>
    <row r="2160" s="71" customFormat="1"/>
    <row r="2161" s="71" customFormat="1"/>
    <row r="2162" s="71" customFormat="1"/>
    <row r="2163" s="71" customFormat="1"/>
    <row r="2164" s="71" customFormat="1"/>
    <row r="2165" s="71" customFormat="1"/>
    <row r="2166" s="71" customFormat="1"/>
    <row r="2167" s="71" customFormat="1"/>
    <row r="2168" s="71" customFormat="1"/>
    <row r="2169" s="71" customFormat="1"/>
    <row r="2170" s="71" customFormat="1"/>
    <row r="2171" s="71" customFormat="1"/>
    <row r="2172" s="71" customFormat="1"/>
    <row r="2173" s="71" customFormat="1"/>
    <row r="2174" s="71" customFormat="1"/>
    <row r="2175" s="71" customFormat="1"/>
    <row r="2176" s="71" customFormat="1"/>
    <row r="2177" s="71" customFormat="1"/>
    <row r="2178" s="71" customFormat="1"/>
    <row r="2179" s="71" customFormat="1"/>
    <row r="2180" s="71" customFormat="1"/>
    <row r="2181" s="71" customFormat="1"/>
    <row r="2182" s="71" customFormat="1"/>
    <row r="2183" s="71" customFormat="1"/>
    <row r="2184" s="71" customFormat="1"/>
    <row r="2185" s="71" customFormat="1"/>
    <row r="2186" s="71" customFormat="1"/>
    <row r="2187" s="71" customFormat="1"/>
    <row r="2188" s="71" customFormat="1"/>
    <row r="2189" s="71" customFormat="1"/>
    <row r="2190" s="71" customFormat="1"/>
    <row r="2191" s="71" customFormat="1"/>
    <row r="2192" s="71" customFormat="1"/>
    <row r="2193" s="71" customFormat="1"/>
    <row r="2194" s="71" customFormat="1"/>
    <row r="2195" s="71" customFormat="1"/>
    <row r="2196" s="71" customFormat="1"/>
    <row r="2197" s="71" customFormat="1"/>
    <row r="2198" s="71" customFormat="1"/>
    <row r="2199" s="71" customFormat="1"/>
    <row r="2200" s="71" customFormat="1"/>
    <row r="2201" s="71" customFormat="1"/>
    <row r="2202" s="71" customFormat="1"/>
    <row r="2203" s="71" customFormat="1"/>
    <row r="2204" s="71" customFormat="1"/>
    <row r="2205" s="71" customFormat="1"/>
    <row r="2206" s="71" customFormat="1"/>
    <row r="2207" s="71" customFormat="1"/>
    <row r="2208" s="71" customFormat="1"/>
    <row r="2209" s="71" customFormat="1"/>
    <row r="2210" s="71" customFormat="1"/>
    <row r="2211" s="71" customFormat="1"/>
    <row r="2212" s="71" customFormat="1"/>
    <row r="2213" s="71" customFormat="1"/>
    <row r="2214" s="71" customFormat="1"/>
    <row r="2215" s="71" customFormat="1"/>
    <row r="2216" s="71" customFormat="1"/>
    <row r="2217" s="71" customFormat="1"/>
    <row r="2218" s="71" customFormat="1"/>
    <row r="2219" s="71" customFormat="1"/>
    <row r="2220" s="71" customFormat="1"/>
    <row r="2221" s="71" customFormat="1"/>
    <row r="2222" s="71" customFormat="1"/>
    <row r="2223" s="71" customFormat="1"/>
    <row r="2224" s="71" customFormat="1"/>
    <row r="2225" s="71" customFormat="1"/>
    <row r="2226" s="71" customFormat="1"/>
    <row r="2227" s="71" customFormat="1"/>
    <row r="2228" s="71" customFormat="1"/>
    <row r="2229" s="71" customFormat="1"/>
    <row r="2230" s="71" customFormat="1"/>
    <row r="2231" s="71" customFormat="1"/>
    <row r="2232" s="71" customFormat="1"/>
    <row r="2233" s="71" customFormat="1"/>
    <row r="2234" s="71" customFormat="1"/>
    <row r="2235" s="71" customFormat="1"/>
    <row r="2236" s="71" customFormat="1"/>
    <row r="2237" s="71" customFormat="1"/>
    <row r="2238" s="71" customFormat="1"/>
    <row r="2239" s="71" customFormat="1"/>
    <row r="2240" s="71" customFormat="1"/>
    <row r="2241" s="71" customFormat="1"/>
    <row r="2242" s="71" customFormat="1"/>
    <row r="2243" s="71" customFormat="1"/>
    <row r="2244" s="71" customFormat="1"/>
    <row r="2245" s="71" customFormat="1"/>
    <row r="2246" s="71" customFormat="1"/>
    <row r="2247" s="71" customFormat="1"/>
    <row r="2248" s="71" customFormat="1"/>
    <row r="2249" s="71" customFormat="1"/>
    <row r="2250" s="71" customFormat="1"/>
    <row r="2251" s="71" customFormat="1"/>
    <row r="2252" s="71" customFormat="1"/>
    <row r="2253" s="71" customFormat="1"/>
    <row r="2254" s="71" customFormat="1"/>
    <row r="2255" s="71" customFormat="1"/>
    <row r="2256" s="71" customFormat="1"/>
    <row r="2257" s="71" customFormat="1"/>
    <row r="2258" s="71" customFormat="1"/>
    <row r="2259" s="71" customFormat="1"/>
    <row r="2260" s="71" customFormat="1"/>
    <row r="2261" s="71" customFormat="1"/>
    <row r="2262" s="71" customFormat="1"/>
    <row r="2263" s="71" customFormat="1"/>
    <row r="2264" s="71" customFormat="1"/>
    <row r="2265" s="71" customFormat="1"/>
    <row r="2266" s="71" customFormat="1"/>
    <row r="2267" s="71" customFormat="1"/>
    <row r="2268" s="71" customFormat="1"/>
    <row r="2269" s="71" customFormat="1"/>
    <row r="2270" s="71" customFormat="1"/>
    <row r="2271" s="71" customFormat="1"/>
    <row r="2272" s="71" customFormat="1"/>
    <row r="2273" s="71" customFormat="1"/>
    <row r="2274" s="71" customFormat="1"/>
    <row r="2275" s="71" customFormat="1"/>
    <row r="2276" s="71" customFormat="1"/>
    <row r="2277" s="71" customFormat="1"/>
    <row r="2278" s="71" customFormat="1"/>
    <row r="2279" s="71" customFormat="1"/>
    <row r="2280" s="71" customFormat="1"/>
    <row r="2281" s="71" customFormat="1"/>
    <row r="2282" s="71" customFormat="1"/>
    <row r="2283" s="71" customFormat="1"/>
    <row r="2284" s="71" customFormat="1"/>
    <row r="2285" s="71" customFormat="1"/>
    <row r="2286" s="71" customFormat="1"/>
    <row r="2287" s="71" customFormat="1"/>
    <row r="2288" s="71" customFormat="1"/>
    <row r="2289" s="71" customFormat="1"/>
    <row r="2290" s="71" customFormat="1"/>
    <row r="2291" s="71" customFormat="1"/>
    <row r="2292" s="71" customFormat="1"/>
    <row r="2293" s="71" customFormat="1"/>
    <row r="2294" s="71" customFormat="1"/>
    <row r="2295" s="71" customFormat="1"/>
    <row r="2296" s="71" customFormat="1"/>
    <row r="2297" s="71" customFormat="1"/>
    <row r="2298" s="71" customFormat="1"/>
    <row r="2299" s="71" customFormat="1"/>
    <row r="2300" s="71" customFormat="1"/>
    <row r="2301" s="71" customFormat="1"/>
    <row r="2302" s="71" customFormat="1"/>
    <row r="2303" s="71" customFormat="1"/>
    <row r="2304" s="71" customFormat="1"/>
    <row r="2305" s="71" customFormat="1"/>
    <row r="2306" s="71" customFormat="1"/>
    <row r="2307" s="71" customFormat="1"/>
    <row r="2308" s="71" customFormat="1"/>
    <row r="2309" s="71" customFormat="1"/>
    <row r="2310" s="71" customFormat="1"/>
    <row r="2311" s="71" customFormat="1"/>
    <row r="2312" s="71" customFormat="1"/>
    <row r="2313" s="71" customFormat="1"/>
    <row r="2314" s="71" customFormat="1"/>
    <row r="2315" s="71" customFormat="1"/>
    <row r="2316" s="71" customFormat="1"/>
    <row r="2317" s="71" customFormat="1"/>
    <row r="2318" s="71" customFormat="1"/>
    <row r="2319" s="71" customFormat="1"/>
    <row r="2320" s="71" customFormat="1"/>
    <row r="2321" s="71" customFormat="1"/>
    <row r="2322" s="71" customFormat="1"/>
    <row r="2323" s="71" customFormat="1"/>
    <row r="2324" s="71" customFormat="1"/>
    <row r="2325" s="71" customFormat="1"/>
    <row r="2326" s="71" customFormat="1"/>
    <row r="2327" s="71" customFormat="1"/>
    <row r="2328" s="71" customFormat="1"/>
    <row r="2329" s="71" customFormat="1"/>
    <row r="2330" s="71" customFormat="1"/>
    <row r="2331" s="71" customFormat="1"/>
    <row r="2332" s="71" customFormat="1"/>
    <row r="2333" s="71" customFormat="1"/>
    <row r="2334" s="71" customFormat="1"/>
    <row r="2335" s="71" customFormat="1"/>
    <row r="2336" s="71" customFormat="1"/>
    <row r="2337" s="71" customFormat="1"/>
    <row r="2338" s="71" customFormat="1"/>
    <row r="2339" s="71" customFormat="1"/>
    <row r="2340" s="71" customFormat="1"/>
    <row r="2341" s="71" customFormat="1"/>
    <row r="2342" s="71" customFormat="1"/>
    <row r="2343" s="71" customFormat="1"/>
    <row r="2344" s="71" customFormat="1"/>
    <row r="2345" s="71" customFormat="1"/>
    <row r="2346" s="71" customFormat="1"/>
    <row r="2347" s="71" customFormat="1"/>
    <row r="2348" s="71" customFormat="1"/>
    <row r="2349" s="71" customFormat="1"/>
    <row r="2350" s="71" customFormat="1"/>
    <row r="2351" s="71" customFormat="1"/>
    <row r="2352" s="71" customFormat="1"/>
    <row r="2353" s="71" customFormat="1"/>
    <row r="2354" s="71" customFormat="1"/>
    <row r="2355" s="71" customFormat="1"/>
    <row r="2356" s="71" customFormat="1"/>
    <row r="2357" s="71" customFormat="1"/>
    <row r="2358" s="71" customFormat="1"/>
    <row r="2359" s="71" customFormat="1"/>
    <row r="2360" s="71" customFormat="1"/>
    <row r="2361" s="71" customFormat="1"/>
    <row r="2362" s="71" customFormat="1"/>
    <row r="2363" s="71" customFormat="1"/>
    <row r="2364" s="71" customFormat="1"/>
    <row r="2365" s="71" customFormat="1"/>
    <row r="2366" s="71" customFormat="1"/>
    <row r="2367" s="71" customFormat="1"/>
    <row r="2368" s="71" customFormat="1"/>
    <row r="2369" s="71" customFormat="1"/>
    <row r="2370" s="71" customFormat="1"/>
    <row r="2371" s="71" customFormat="1"/>
    <row r="2372" s="71" customFormat="1"/>
    <row r="2373" s="71" customFormat="1"/>
    <row r="2374" s="71" customFormat="1"/>
    <row r="2375" s="71" customFormat="1"/>
    <row r="2376" s="71" customFormat="1"/>
    <row r="2377" s="71" customFormat="1"/>
    <row r="2378" s="71" customFormat="1"/>
    <row r="2379" s="71" customFormat="1"/>
    <row r="2380" s="71" customFormat="1"/>
    <row r="2381" s="71" customFormat="1"/>
    <row r="2382" s="71" customFormat="1"/>
    <row r="2383" s="71" customFormat="1"/>
    <row r="2384" s="71" customFormat="1"/>
    <row r="2385" s="71" customFormat="1"/>
    <row r="2386" s="71" customFormat="1"/>
    <row r="2387" s="71" customFormat="1"/>
    <row r="2388" s="71" customFormat="1"/>
    <row r="2389" s="71" customFormat="1"/>
    <row r="2390" s="71" customFormat="1"/>
    <row r="2391" s="71" customFormat="1"/>
    <row r="2392" s="71" customFormat="1"/>
    <row r="2393" s="71" customFormat="1"/>
    <row r="2394" s="71" customFormat="1"/>
    <row r="2395" s="71" customFormat="1"/>
    <row r="2396" s="71" customFormat="1"/>
    <row r="2397" s="71" customFormat="1"/>
    <row r="2398" s="71" customFormat="1"/>
    <row r="2399" s="71" customFormat="1"/>
    <row r="2400" s="71" customFormat="1"/>
    <row r="2401" s="71" customFormat="1"/>
    <row r="2402" s="71" customFormat="1"/>
    <row r="2403" s="71" customFormat="1"/>
    <row r="2404" s="71" customFormat="1"/>
    <row r="2405" s="71" customFormat="1"/>
    <row r="2406" s="71" customFormat="1"/>
    <row r="2407" s="71" customFormat="1"/>
    <row r="2408" s="71" customFormat="1"/>
    <row r="2409" s="71" customFormat="1"/>
    <row r="2410" s="71" customFormat="1"/>
    <row r="2411" s="71" customFormat="1"/>
    <row r="2412" s="71" customFormat="1"/>
    <row r="2413" s="71" customFormat="1"/>
    <row r="2414" s="71" customFormat="1"/>
    <row r="2415" s="71" customFormat="1"/>
    <row r="2416" s="71" customFormat="1"/>
    <row r="2417" s="71" customFormat="1"/>
    <row r="2418" s="71" customFormat="1"/>
    <row r="2419" s="71" customFormat="1"/>
    <row r="2420" s="71" customFormat="1"/>
    <row r="2421" s="71" customFormat="1"/>
    <row r="2422" s="71" customFormat="1"/>
    <row r="2423" s="71" customFormat="1"/>
    <row r="2424" s="71" customFormat="1"/>
    <row r="2425" s="71" customFormat="1"/>
    <row r="2426" s="71" customFormat="1"/>
    <row r="2427" s="71" customFormat="1"/>
    <row r="2428" s="71" customFormat="1"/>
    <row r="2429" s="71" customFormat="1"/>
    <row r="2430" s="71" customFormat="1"/>
    <row r="2431" s="71" customFormat="1"/>
    <row r="2432" s="71" customFormat="1"/>
    <row r="2433" s="71" customFormat="1"/>
    <row r="2434" s="71" customFormat="1"/>
    <row r="2435" s="71" customFormat="1"/>
    <row r="2436" s="71" customFormat="1"/>
    <row r="2437" s="71" customFormat="1"/>
    <row r="2438" s="71" customFormat="1"/>
    <row r="2439" s="71" customFormat="1"/>
    <row r="2440" s="71" customFormat="1"/>
    <row r="2441" s="71" customFormat="1"/>
    <row r="2442" s="71" customFormat="1"/>
    <row r="2443" s="71" customFormat="1"/>
    <row r="2444" s="71" customFormat="1"/>
    <row r="2445" s="71" customFormat="1"/>
    <row r="2446" s="71" customFormat="1"/>
    <row r="2447" s="71" customFormat="1"/>
    <row r="2448" s="71" customFormat="1"/>
    <row r="2449" s="71" customFormat="1"/>
    <row r="2450" s="71" customFormat="1"/>
    <row r="2451" s="71" customFormat="1"/>
    <row r="2452" s="71" customFormat="1"/>
    <row r="2453" s="71" customFormat="1"/>
    <row r="2454" s="71" customFormat="1"/>
    <row r="2455" s="71" customFormat="1"/>
    <row r="2456" s="71" customFormat="1"/>
    <row r="2457" s="71" customFormat="1"/>
    <row r="2458" s="71" customFormat="1"/>
    <row r="2459" s="71" customFormat="1"/>
    <row r="2460" s="71" customFormat="1"/>
    <row r="2461" s="71" customFormat="1"/>
    <row r="2462" s="71" customFormat="1"/>
    <row r="2463" s="71" customFormat="1"/>
    <row r="2464" s="71" customFormat="1"/>
    <row r="2465" s="71" customFormat="1"/>
    <row r="2466" s="71" customFormat="1"/>
    <row r="2467" s="71" customFormat="1"/>
    <row r="2468" s="71" customFormat="1"/>
    <row r="2469" s="71" customFormat="1"/>
    <row r="2470" s="71" customFormat="1"/>
    <row r="2471" s="71" customFormat="1"/>
    <row r="2472" s="71" customFormat="1"/>
    <row r="2473" s="71" customFormat="1"/>
    <row r="2474" s="71" customFormat="1"/>
    <row r="2475" s="71" customFormat="1"/>
    <row r="2476" s="71" customFormat="1"/>
    <row r="2477" s="71" customFormat="1"/>
    <row r="2478" s="71" customFormat="1"/>
    <row r="2479" s="71" customFormat="1"/>
    <row r="2480" s="71" customFormat="1"/>
    <row r="2481" s="71" customFormat="1"/>
    <row r="2482" s="71" customFormat="1"/>
    <row r="2483" s="71" customFormat="1"/>
    <row r="2484" s="71" customFormat="1"/>
    <row r="2485" s="71" customFormat="1"/>
    <row r="2486" s="71" customFormat="1"/>
    <row r="2487" s="71" customFormat="1"/>
    <row r="2488" s="71" customFormat="1"/>
    <row r="2489" s="71" customFormat="1"/>
    <row r="2490" s="71" customFormat="1"/>
    <row r="2491" s="71" customFormat="1"/>
    <row r="2492" s="71" customFormat="1"/>
    <row r="2493" s="71" customFormat="1"/>
    <row r="2494" s="71" customFormat="1"/>
    <row r="2495" s="71" customFormat="1"/>
    <row r="2496" s="71" customFormat="1"/>
    <row r="2497" s="71" customFormat="1"/>
    <row r="2498" s="71" customFormat="1"/>
    <row r="2499" s="71" customFormat="1"/>
    <row r="2500" s="71" customFormat="1"/>
    <row r="2501" s="71" customFormat="1"/>
    <row r="2502" s="71" customFormat="1"/>
    <row r="2503" s="71" customFormat="1"/>
    <row r="2504" s="71" customFormat="1"/>
    <row r="2505" s="71" customFormat="1"/>
    <row r="2506" s="71" customFormat="1"/>
    <row r="2507" s="71" customFormat="1"/>
    <row r="2508" s="71" customFormat="1"/>
    <row r="2509" s="71" customFormat="1"/>
    <row r="2510" s="71" customFormat="1"/>
    <row r="2511" s="71" customFormat="1"/>
    <row r="2512" s="71" customFormat="1"/>
    <row r="2513" s="71" customFormat="1"/>
    <row r="2514" s="71" customFormat="1"/>
    <row r="2515" s="71" customFormat="1"/>
    <row r="2516" s="71" customFormat="1"/>
    <row r="2517" s="71" customFormat="1"/>
    <row r="2518" s="71" customFormat="1"/>
    <row r="2519" s="71" customFormat="1"/>
    <row r="2520" s="71" customFormat="1"/>
    <row r="2521" s="71" customFormat="1"/>
    <row r="2522" s="71" customFormat="1"/>
    <row r="2523" s="71" customFormat="1"/>
    <row r="2524" s="71" customFormat="1"/>
    <row r="2525" s="71" customFormat="1"/>
    <row r="2526" s="71" customFormat="1"/>
    <row r="2527" s="71" customFormat="1"/>
    <row r="2528" s="71" customFormat="1"/>
    <row r="2529" s="71" customFormat="1"/>
    <row r="2530" s="71" customFormat="1"/>
    <row r="2531" s="71" customFormat="1"/>
    <row r="2532" s="71" customFormat="1"/>
    <row r="2533" s="71" customFormat="1"/>
    <row r="2534" s="71" customFormat="1"/>
    <row r="2535" s="71" customFormat="1"/>
    <row r="2536" s="71" customFormat="1"/>
    <row r="2537" s="71" customFormat="1"/>
    <row r="2538" s="71" customFormat="1"/>
    <row r="2539" s="71" customFormat="1"/>
    <row r="2540" s="71" customFormat="1"/>
    <row r="2541" s="71" customFormat="1"/>
    <row r="2542" s="71" customFormat="1"/>
    <row r="2543" s="71" customFormat="1"/>
    <row r="2544" s="71" customFormat="1"/>
    <row r="2545" s="71" customFormat="1"/>
    <row r="2546" s="71" customFormat="1"/>
    <row r="2547" s="71" customFormat="1"/>
    <row r="2548" s="71" customFormat="1"/>
    <row r="2549" s="71" customFormat="1"/>
    <row r="2550" s="71" customFormat="1"/>
    <row r="2551" s="71" customFormat="1"/>
    <row r="2552" s="71" customFormat="1"/>
    <row r="2553" s="71" customFormat="1"/>
    <row r="2554" s="71" customFormat="1"/>
    <row r="2555" s="71" customFormat="1"/>
    <row r="2556" s="71" customFormat="1"/>
    <row r="2557" s="71" customFormat="1"/>
    <row r="2558" s="71" customFormat="1"/>
    <row r="2559" s="71" customFormat="1"/>
    <row r="2560" s="71" customFormat="1"/>
    <row r="2561" s="71" customFormat="1"/>
    <row r="2562" s="71" customFormat="1"/>
    <row r="2563" s="71" customFormat="1"/>
    <row r="2564" s="71" customFormat="1"/>
    <row r="2565" s="71" customFormat="1"/>
    <row r="2566" s="71" customFormat="1"/>
    <row r="2567" s="71" customFormat="1"/>
    <row r="2568" s="71" customFormat="1"/>
    <row r="2569" s="71" customFormat="1"/>
    <row r="2570" s="71" customFormat="1"/>
    <row r="2571" s="71" customFormat="1"/>
    <row r="2572" s="71" customFormat="1"/>
    <row r="2573" s="71" customFormat="1"/>
    <row r="2574" s="71" customFormat="1"/>
    <row r="2575" s="71" customFormat="1"/>
    <row r="2576" s="71" customFormat="1"/>
    <row r="2577" s="71" customFormat="1"/>
    <row r="2578" s="71" customFormat="1"/>
    <row r="2579" s="71" customFormat="1"/>
    <row r="2580" s="71" customFormat="1"/>
    <row r="2581" s="71" customFormat="1"/>
    <row r="2582" s="71" customFormat="1"/>
    <row r="2583" s="71" customFormat="1"/>
    <row r="2584" s="71" customFormat="1"/>
    <row r="2585" s="71" customFormat="1"/>
    <row r="2586" s="71" customFormat="1"/>
    <row r="2587" s="71" customFormat="1"/>
    <row r="2588" s="71" customFormat="1"/>
    <row r="2589" s="71" customFormat="1"/>
    <row r="2590" s="71" customFormat="1"/>
    <row r="2591" s="71" customFormat="1"/>
    <row r="2592" s="71" customFormat="1"/>
    <row r="2593" s="71" customFormat="1"/>
    <row r="2594" s="71" customFormat="1"/>
    <row r="2595" s="71" customFormat="1"/>
    <row r="2596" s="71" customFormat="1"/>
    <row r="2597" s="71" customFormat="1"/>
    <row r="2598" s="71" customFormat="1"/>
    <row r="2599" s="71" customFormat="1"/>
    <row r="2600" s="71" customFormat="1"/>
    <row r="2601" s="71" customFormat="1"/>
    <row r="2602" s="71" customFormat="1"/>
    <row r="2603" s="71" customFormat="1"/>
    <row r="2604" s="71" customFormat="1"/>
    <row r="2605" s="71" customFormat="1"/>
    <row r="2606" s="71" customFormat="1"/>
    <row r="2607" s="71" customFormat="1"/>
    <row r="2608" s="71" customFormat="1"/>
    <row r="2609" s="71" customFormat="1"/>
    <row r="2610" s="71" customFormat="1"/>
    <row r="2611" s="71" customFormat="1"/>
    <row r="2612" s="71" customFormat="1"/>
    <row r="2613" s="71" customFormat="1"/>
    <row r="2614" s="71" customFormat="1"/>
    <row r="2615" s="71" customFormat="1"/>
    <row r="2616" s="71" customFormat="1"/>
    <row r="2617" s="71" customFormat="1"/>
    <row r="2618" s="71" customFormat="1"/>
    <row r="2619" s="71" customFormat="1"/>
    <row r="2620" s="71" customFormat="1"/>
    <row r="2621" s="71" customFormat="1"/>
    <row r="2622" s="71" customFormat="1"/>
    <row r="2623" s="71" customFormat="1"/>
    <row r="2624" s="71" customFormat="1"/>
    <row r="2625" s="71" customFormat="1"/>
    <row r="2626" s="71" customFormat="1"/>
    <row r="2627" s="71" customFormat="1"/>
    <row r="2628" s="71" customFormat="1"/>
    <row r="2629" s="71" customFormat="1"/>
    <row r="2630" s="71" customFormat="1"/>
    <row r="2631" s="71" customFormat="1"/>
    <row r="2632" s="71" customFormat="1"/>
    <row r="2633" s="71" customFormat="1"/>
    <row r="2634" s="71" customFormat="1"/>
    <row r="2635" s="71" customFormat="1"/>
    <row r="2636" s="71" customFormat="1"/>
    <row r="2637" s="71" customFormat="1"/>
    <row r="2638" s="71" customFormat="1"/>
    <row r="2639" s="71" customFormat="1"/>
    <row r="2640" s="71" customFormat="1"/>
    <row r="2641" s="71" customFormat="1"/>
    <row r="2642" s="71" customFormat="1"/>
    <row r="2643" s="71" customFormat="1"/>
    <row r="2644" s="71" customFormat="1"/>
    <row r="2645" s="71" customFormat="1"/>
    <row r="2646" s="71" customFormat="1"/>
    <row r="2647" s="71" customFormat="1"/>
    <row r="2648" s="71" customFormat="1"/>
    <row r="2649" s="71" customFormat="1"/>
    <row r="2650" s="71" customFormat="1"/>
    <row r="2651" s="71" customFormat="1"/>
    <row r="2652" s="71" customFormat="1"/>
    <row r="2653" s="71" customFormat="1"/>
    <row r="2654" s="71" customFormat="1"/>
    <row r="2655" s="71" customFormat="1"/>
    <row r="2656" s="71" customFormat="1"/>
    <row r="2657" s="71" customFormat="1"/>
    <row r="2658" s="71" customFormat="1"/>
    <row r="2659" s="71" customFormat="1"/>
    <row r="2660" s="71" customFormat="1"/>
    <row r="2661" s="71" customFormat="1"/>
    <row r="2662" s="71" customFormat="1"/>
    <row r="2663" s="71" customFormat="1"/>
    <row r="2664" s="71" customFormat="1"/>
    <row r="2665" s="71" customFormat="1"/>
    <row r="2666" s="71" customFormat="1"/>
    <row r="2667" s="71" customFormat="1"/>
    <row r="2668" s="71" customFormat="1"/>
    <row r="2669" s="71" customFormat="1"/>
    <row r="2670" s="71" customFormat="1"/>
    <row r="2671" s="71" customFormat="1"/>
    <row r="2672" s="71" customFormat="1"/>
    <row r="2673" s="71" customFormat="1"/>
    <row r="2674" s="71" customFormat="1"/>
    <row r="2675" s="71" customFormat="1"/>
    <row r="2676" s="71" customFormat="1"/>
    <row r="2677" s="71" customFormat="1"/>
    <row r="2678" s="71" customFormat="1"/>
    <row r="2679" s="71" customFormat="1"/>
    <row r="2680" s="71" customFormat="1"/>
    <row r="2681" s="71" customFormat="1"/>
    <row r="2682" s="71" customFormat="1"/>
    <row r="2683" s="71" customFormat="1"/>
    <row r="2684" s="71" customFormat="1"/>
    <row r="2685" s="71" customFormat="1"/>
    <row r="2686" s="71" customFormat="1"/>
    <row r="2687" s="71" customFormat="1"/>
    <row r="2688" s="71" customFormat="1"/>
    <row r="2689" s="71" customFormat="1"/>
    <row r="2690" s="71" customFormat="1"/>
    <row r="2691" s="71" customFormat="1"/>
    <row r="2692" s="71" customFormat="1"/>
    <row r="2693" s="71" customFormat="1"/>
    <row r="2694" s="71" customFormat="1"/>
    <row r="2695" s="71" customFormat="1"/>
    <row r="2696" s="71" customFormat="1"/>
    <row r="2697" s="71" customFormat="1"/>
    <row r="2698" s="71" customFormat="1"/>
    <row r="2699" s="71" customFormat="1"/>
    <row r="2700" s="71" customFormat="1"/>
    <row r="2701" s="71" customFormat="1"/>
    <row r="2702" s="71" customFormat="1"/>
    <row r="2703" s="71" customFormat="1"/>
    <row r="2704" s="71" customFormat="1"/>
    <row r="2705" s="71" customFormat="1"/>
    <row r="2706" s="71" customFormat="1"/>
    <row r="2707" s="71" customFormat="1"/>
    <row r="2708" s="71" customFormat="1"/>
    <row r="2709" s="71" customFormat="1"/>
    <row r="2710" s="71" customFormat="1"/>
    <row r="2711" s="71" customFormat="1"/>
    <row r="2712" s="71" customFormat="1"/>
    <row r="2713" s="71" customFormat="1"/>
    <row r="2714" s="71" customFormat="1"/>
    <row r="2715" s="71" customFormat="1"/>
    <row r="2716" s="71" customFormat="1"/>
    <row r="2717" s="71" customFormat="1"/>
    <row r="2718" s="71" customFormat="1"/>
    <row r="2719" s="71" customFormat="1"/>
    <row r="2720" s="71" customFormat="1"/>
    <row r="2721" s="71" customFormat="1"/>
    <row r="2722" s="71" customFormat="1"/>
    <row r="2723" s="71" customFormat="1"/>
    <row r="2724" s="71" customFormat="1"/>
    <row r="2725" s="71" customFormat="1"/>
    <row r="2726" s="71" customFormat="1"/>
    <row r="2727" s="71" customFormat="1"/>
    <row r="2728" s="71" customFormat="1"/>
    <row r="2729" s="71" customFormat="1"/>
    <row r="2730" s="71" customFormat="1"/>
    <row r="2731" s="71" customFormat="1"/>
    <row r="2732" s="71" customFormat="1"/>
    <row r="2733" s="71" customFormat="1"/>
    <row r="2734" s="71" customFormat="1"/>
    <row r="2735" s="71" customFormat="1"/>
    <row r="2736" s="71" customFormat="1"/>
    <row r="2737" s="71" customFormat="1"/>
    <row r="2738" s="71" customFormat="1"/>
    <row r="2739" s="71" customFormat="1"/>
    <row r="2740" s="71" customFormat="1"/>
    <row r="2741" s="71" customFormat="1"/>
    <row r="2742" s="71" customFormat="1"/>
    <row r="2743" s="71" customFormat="1"/>
    <row r="2744" s="71" customFormat="1"/>
    <row r="2745" s="71" customFormat="1"/>
    <row r="2746" s="71" customFormat="1"/>
    <row r="2747" s="71" customFormat="1"/>
    <row r="2748" s="71" customFormat="1"/>
    <row r="2749" s="71" customFormat="1"/>
    <row r="2750" s="71" customFormat="1"/>
    <row r="2751" s="71" customFormat="1"/>
    <row r="2752" s="71" customFormat="1"/>
    <row r="2753" s="71" customFormat="1"/>
    <row r="2754" s="71" customFormat="1"/>
    <row r="2755" s="71" customFormat="1"/>
    <row r="2756" s="71" customFormat="1"/>
    <row r="2757" s="71" customFormat="1"/>
    <row r="2758" s="71" customFormat="1"/>
    <row r="2759" s="71" customFormat="1"/>
    <row r="2760" s="71" customFormat="1"/>
    <row r="2761" s="71" customFormat="1"/>
    <row r="2762" s="71" customFormat="1"/>
    <row r="2763" s="71" customFormat="1"/>
    <row r="2764" s="71" customFormat="1"/>
    <row r="2765" s="71" customFormat="1"/>
    <row r="2766" s="71" customFormat="1"/>
    <row r="2767" s="71" customFormat="1"/>
    <row r="2768" s="71" customFormat="1"/>
    <row r="2769" s="71" customFormat="1"/>
    <row r="2770" s="71" customFormat="1"/>
    <row r="2771" s="71" customFormat="1"/>
    <row r="2772" s="71" customFormat="1"/>
    <row r="2773" s="71" customFormat="1"/>
    <row r="2774" s="71" customFormat="1"/>
    <row r="2775" s="71" customFormat="1"/>
    <row r="2776" s="71" customFormat="1"/>
    <row r="2777" s="71" customFormat="1"/>
    <row r="2778" s="71" customFormat="1"/>
    <row r="2779" s="71" customFormat="1"/>
    <row r="2780" s="71" customFormat="1"/>
    <row r="2781" s="71" customFormat="1"/>
    <row r="2782" s="71" customFormat="1"/>
    <row r="2783" s="71" customFormat="1"/>
    <row r="2784" s="71" customFormat="1"/>
    <row r="2785" s="71" customFormat="1"/>
    <row r="2786" s="71" customFormat="1"/>
    <row r="2787" s="71" customFormat="1"/>
    <row r="2788" s="71" customFormat="1"/>
    <row r="2789" s="71" customFormat="1"/>
    <row r="2790" s="71" customFormat="1"/>
    <row r="2791" s="71" customFormat="1"/>
    <row r="2792" s="71" customFormat="1"/>
    <row r="2793" s="71" customFormat="1"/>
    <row r="2794" s="71" customFormat="1"/>
    <row r="2795" s="71" customFormat="1"/>
    <row r="2796" s="71" customFormat="1"/>
    <row r="2797" s="71" customFormat="1"/>
    <row r="2798" s="71" customFormat="1"/>
    <row r="2799" s="71" customFormat="1"/>
    <row r="2800" s="71" customFormat="1"/>
    <row r="2801" s="71" customFormat="1"/>
    <row r="2802" s="71" customFormat="1"/>
    <row r="2803" s="71" customFormat="1"/>
    <row r="2804" s="71" customFormat="1"/>
    <row r="2805" s="71" customFormat="1"/>
    <row r="2806" s="71" customFormat="1"/>
    <row r="2807" s="71" customFormat="1"/>
    <row r="2808" s="71" customFormat="1"/>
    <row r="2809" s="71" customFormat="1"/>
    <row r="2810" s="71" customFormat="1"/>
    <row r="2811" s="71" customFormat="1"/>
    <row r="2812" s="71" customFormat="1"/>
    <row r="2813" s="71" customFormat="1"/>
    <row r="2814" s="71" customFormat="1"/>
    <row r="2815" s="71" customFormat="1"/>
    <row r="2816" s="71" customFormat="1"/>
    <row r="2817" s="71" customFormat="1"/>
    <row r="2818" s="71" customFormat="1"/>
    <row r="2819" s="71" customFormat="1"/>
    <row r="2820" s="71" customFormat="1"/>
    <row r="2821" s="71" customFormat="1"/>
    <row r="2822" s="71" customFormat="1"/>
    <row r="2823" s="71" customFormat="1"/>
    <row r="2824" s="71" customFormat="1"/>
    <row r="2825" s="71" customFormat="1"/>
    <row r="2826" s="71" customFormat="1"/>
    <row r="2827" s="71" customFormat="1"/>
    <row r="2828" s="71" customFormat="1"/>
    <row r="2829" s="71" customFormat="1"/>
    <row r="2830" s="71" customFormat="1"/>
    <row r="2831" s="71" customFormat="1"/>
    <row r="2832" s="71" customFormat="1"/>
    <row r="2833" s="71" customFormat="1"/>
    <row r="2834" s="71" customFormat="1"/>
    <row r="2835" s="71" customFormat="1"/>
    <row r="2836" s="71" customFormat="1"/>
    <row r="2837" s="71" customFormat="1"/>
    <row r="2838" s="71" customFormat="1"/>
    <row r="2839" s="71" customFormat="1"/>
    <row r="2840" s="71" customFormat="1"/>
    <row r="2841" s="71" customFormat="1"/>
    <row r="2842" s="71" customFormat="1"/>
    <row r="2843" s="71" customFormat="1"/>
    <row r="2844" s="71" customFormat="1"/>
    <row r="2845" s="71" customFormat="1"/>
    <row r="2846" s="71" customFormat="1"/>
    <row r="2847" s="71" customFormat="1"/>
    <row r="2848" s="71" customFormat="1"/>
    <row r="2849" s="71" customFormat="1"/>
    <row r="2850" s="71" customFormat="1"/>
    <row r="2851" s="71" customFormat="1"/>
    <row r="2852" s="71" customFormat="1"/>
    <row r="2853" s="71" customFormat="1"/>
    <row r="2854" s="71" customFormat="1"/>
    <row r="2855" s="71" customFormat="1"/>
    <row r="2856" s="71" customFormat="1"/>
    <row r="2857" s="71" customFormat="1"/>
    <row r="2858" s="71" customFormat="1"/>
    <row r="2859" s="71" customFormat="1"/>
    <row r="2860" s="71" customFormat="1"/>
    <row r="2861" s="71" customFormat="1"/>
    <row r="2862" s="71" customFormat="1"/>
    <row r="2863" s="71" customFormat="1"/>
    <row r="2864" s="71" customFormat="1"/>
    <row r="2865" s="71" customFormat="1"/>
    <row r="2866" s="71" customFormat="1"/>
    <row r="2867" s="71" customFormat="1"/>
    <row r="2868" s="71" customFormat="1"/>
    <row r="2869" s="71" customFormat="1"/>
    <row r="2870" s="71" customFormat="1"/>
    <row r="2871" s="71" customFormat="1"/>
    <row r="2872" s="71" customFormat="1"/>
    <row r="2873" s="71" customFormat="1"/>
    <row r="2874" s="71" customFormat="1"/>
    <row r="2875" s="71" customFormat="1"/>
    <row r="2876" s="71" customFormat="1"/>
    <row r="2877" s="71" customFormat="1"/>
    <row r="2878" s="71" customFormat="1"/>
    <row r="2879" s="71" customFormat="1"/>
    <row r="2880" s="71" customFormat="1"/>
    <row r="2881" s="71" customFormat="1"/>
    <row r="2882" s="71" customFormat="1"/>
    <row r="2883" s="71" customFormat="1"/>
    <row r="2884" s="71" customFormat="1"/>
    <row r="2885" s="71" customFormat="1"/>
    <row r="2886" s="71" customFormat="1"/>
    <row r="2887" s="71" customFormat="1"/>
    <row r="2888" s="71" customFormat="1"/>
    <row r="2889" s="71" customFormat="1"/>
    <row r="2890" s="71" customFormat="1"/>
    <row r="2891" s="71" customFormat="1"/>
    <row r="2892" s="71" customFormat="1"/>
    <row r="2893" s="71" customFormat="1"/>
    <row r="2894" s="71" customFormat="1"/>
    <row r="2895" s="71" customFormat="1"/>
    <row r="2896" s="71" customFormat="1"/>
    <row r="2897" s="71" customFormat="1"/>
    <row r="2898" s="71" customFormat="1"/>
    <row r="2899" s="71" customFormat="1"/>
    <row r="2900" s="71" customFormat="1"/>
    <row r="2901" s="71" customFormat="1"/>
    <row r="2902" s="71" customFormat="1"/>
    <row r="2903" s="71" customFormat="1"/>
    <row r="2904" s="71" customFormat="1"/>
    <row r="2905" s="71" customFormat="1"/>
    <row r="2906" s="71" customFormat="1"/>
    <row r="2907" s="71" customFormat="1"/>
    <row r="2908" s="71" customFormat="1"/>
    <row r="2909" s="71" customFormat="1"/>
    <row r="2910" s="71" customFormat="1"/>
    <row r="2911" s="71" customFormat="1"/>
    <row r="2912" s="71" customFormat="1"/>
    <row r="2913" s="71" customFormat="1"/>
    <row r="2914" s="71" customFormat="1"/>
    <row r="2915" s="71" customFormat="1"/>
    <row r="2916" s="71" customFormat="1"/>
    <row r="2917" s="71" customFormat="1"/>
    <row r="2918" s="71" customFormat="1"/>
    <row r="2919" s="71" customFormat="1"/>
    <row r="2920" s="71" customFormat="1"/>
    <row r="2921" s="71" customFormat="1"/>
    <row r="2922" s="71" customFormat="1"/>
    <row r="2923" s="71" customFormat="1"/>
    <row r="2924" s="71" customFormat="1"/>
    <row r="2925" s="71" customFormat="1"/>
    <row r="2926" s="71" customFormat="1"/>
    <row r="2927" s="71" customFormat="1"/>
    <row r="2928" s="71" customFormat="1"/>
    <row r="2929" s="71" customFormat="1"/>
    <row r="2930" s="71" customFormat="1"/>
    <row r="2931" s="71" customFormat="1"/>
    <row r="2932" s="71" customFormat="1"/>
    <row r="2933" s="71" customFormat="1"/>
    <row r="2934" s="71" customFormat="1"/>
    <row r="2935" s="71" customFormat="1"/>
    <row r="2936" s="71" customFormat="1"/>
    <row r="2937" s="71" customFormat="1"/>
    <row r="2938" s="71" customFormat="1"/>
    <row r="2939" s="71" customFormat="1"/>
    <row r="2940" s="71" customFormat="1"/>
    <row r="2941" s="71" customFormat="1"/>
    <row r="2942" s="71" customFormat="1"/>
    <row r="2943" s="71" customFormat="1"/>
    <row r="2944" s="71" customFormat="1"/>
    <row r="2945" s="71" customFormat="1"/>
    <row r="2946" s="71" customFormat="1"/>
    <row r="2947" s="71" customFormat="1"/>
    <row r="2948" s="71" customFormat="1"/>
    <row r="2949" s="71" customFormat="1"/>
    <row r="2950" s="71" customFormat="1"/>
    <row r="2951" s="71" customFormat="1"/>
    <row r="2952" s="71" customFormat="1"/>
    <row r="2953" s="71" customFormat="1"/>
    <row r="2954" s="71" customFormat="1"/>
    <row r="2955" s="71" customFormat="1"/>
    <row r="2956" s="71" customFormat="1"/>
    <row r="2957" s="71" customFormat="1"/>
    <row r="2958" s="71" customFormat="1"/>
    <row r="2959" s="71" customFormat="1"/>
    <row r="2960" s="71" customFormat="1"/>
    <row r="2961" s="71" customFormat="1"/>
    <row r="2962" s="71" customFormat="1"/>
    <row r="2963" s="71" customFormat="1"/>
    <row r="2964" s="71" customFormat="1"/>
    <row r="2965" s="71" customFormat="1"/>
    <row r="2966" s="71" customFormat="1"/>
    <row r="2967" s="71" customFormat="1"/>
    <row r="2968" s="71" customFormat="1"/>
    <row r="2969" s="71" customFormat="1"/>
    <row r="2970" s="71" customFormat="1"/>
    <row r="2971" s="71" customFormat="1"/>
    <row r="2972" s="71" customFormat="1"/>
    <row r="2973" s="71" customFormat="1"/>
    <row r="2974" s="71" customFormat="1"/>
    <row r="2975" s="71" customFormat="1"/>
    <row r="2976" s="71" customFormat="1"/>
    <row r="2977" s="71" customFormat="1"/>
    <row r="2978" s="71" customFormat="1"/>
    <row r="2979" s="71" customFormat="1"/>
    <row r="2980" s="71" customFormat="1"/>
    <row r="2981" s="71" customFormat="1"/>
    <row r="2982" s="71" customFormat="1"/>
    <row r="2983" s="71" customFormat="1"/>
    <row r="2984" s="71" customFormat="1"/>
    <row r="2985" s="71" customFormat="1"/>
    <row r="2986" s="71" customFormat="1"/>
    <row r="2987" s="71" customFormat="1"/>
    <row r="2988" s="71" customFormat="1"/>
    <row r="2989" s="71" customFormat="1"/>
    <row r="2990" s="71" customFormat="1"/>
    <row r="2991" s="71" customFormat="1"/>
    <row r="2992" s="71" customFormat="1"/>
    <row r="2993" s="71" customFormat="1"/>
    <row r="2994" s="71" customFormat="1"/>
    <row r="2995" s="71" customFormat="1"/>
    <row r="2996" s="71" customFormat="1"/>
    <row r="2997" s="71" customFormat="1"/>
    <row r="2998" s="71" customFormat="1"/>
    <row r="2999" s="71" customFormat="1"/>
    <row r="3000" s="71" customFormat="1"/>
    <row r="3001" s="71" customFormat="1"/>
    <row r="3002" s="71" customFormat="1"/>
    <row r="3003" s="71" customFormat="1"/>
    <row r="3004" s="71" customFormat="1"/>
    <row r="3005" s="71" customFormat="1"/>
    <row r="3006" s="71" customFormat="1"/>
    <row r="3007" s="71" customFormat="1"/>
    <row r="3008" s="71" customFormat="1"/>
    <row r="3009" s="71" customFormat="1"/>
    <row r="3010" s="71" customFormat="1"/>
    <row r="3011" s="71" customFormat="1"/>
    <row r="3012" s="71" customFormat="1"/>
    <row r="3013" s="71" customFormat="1"/>
    <row r="3014" s="71" customFormat="1"/>
    <row r="3015" s="71" customFormat="1"/>
    <row r="3016" s="71" customFormat="1"/>
    <row r="3017" s="71" customFormat="1"/>
    <row r="3018" s="71" customFormat="1"/>
    <row r="3019" s="71" customFormat="1"/>
    <row r="3020" s="71" customFormat="1"/>
    <row r="3021" s="71" customFormat="1"/>
    <row r="3022" s="71" customFormat="1"/>
    <row r="3023" s="71" customFormat="1"/>
    <row r="3024" s="71" customFormat="1"/>
    <row r="3025" s="71" customFormat="1"/>
    <row r="3026" s="71" customFormat="1"/>
    <row r="3027" s="71" customFormat="1"/>
    <row r="3028" s="71" customFormat="1"/>
    <row r="3029" s="71" customFormat="1"/>
    <row r="3030" s="71" customFormat="1"/>
    <row r="3031" s="71" customFormat="1"/>
    <row r="3032" s="71" customFormat="1"/>
    <row r="3033" s="71" customFormat="1"/>
    <row r="3034" s="71" customFormat="1"/>
    <row r="3035" s="71" customFormat="1"/>
    <row r="3036" s="71" customFormat="1"/>
    <row r="3037" s="71" customFormat="1"/>
    <row r="3038" s="71" customFormat="1"/>
    <row r="3039" s="71" customFormat="1"/>
    <row r="3040" s="71" customFormat="1"/>
    <row r="3041" s="71" customFormat="1"/>
    <row r="3042" s="71" customFormat="1"/>
    <row r="3043" s="71" customFormat="1"/>
    <row r="3044" s="71" customFormat="1"/>
    <row r="3045" s="71" customFormat="1"/>
    <row r="3046" s="71" customFormat="1"/>
    <row r="3047" s="71" customFormat="1"/>
    <row r="3048" s="71" customFormat="1"/>
    <row r="3049" s="71" customFormat="1"/>
    <row r="3050" s="71" customFormat="1"/>
    <row r="3051" s="71" customFormat="1"/>
    <row r="3052" s="71" customFormat="1"/>
    <row r="3053" s="71" customFormat="1"/>
    <row r="3054" s="71" customFormat="1"/>
    <row r="3055" s="71" customFormat="1"/>
    <row r="3056" s="71" customFormat="1"/>
    <row r="3057" s="71" customFormat="1"/>
    <row r="3058" s="71" customFormat="1"/>
    <row r="3059" s="71" customFormat="1"/>
    <row r="3060" s="71" customFormat="1"/>
    <row r="3061" s="71" customFormat="1"/>
    <row r="3062" s="71" customFormat="1"/>
    <row r="3063" s="71" customFormat="1"/>
    <row r="3064" s="71" customFormat="1"/>
    <row r="3065" s="71" customFormat="1"/>
    <row r="3066" s="71" customFormat="1"/>
    <row r="3067" s="71" customFormat="1"/>
    <row r="3068" s="71" customFormat="1"/>
    <row r="3069" s="71" customFormat="1"/>
    <row r="3070" s="71" customFormat="1"/>
    <row r="3071" s="71" customFormat="1"/>
    <row r="3072" s="71" customFormat="1"/>
    <row r="3073" s="71" customFormat="1"/>
    <row r="3074" s="71" customFormat="1"/>
    <row r="3075" s="71" customFormat="1"/>
    <row r="3076" s="71" customFormat="1"/>
    <row r="3077" s="71" customFormat="1"/>
    <row r="3078" s="71" customFormat="1"/>
    <row r="3079" s="71" customFormat="1"/>
    <row r="3080" s="71" customFormat="1"/>
    <row r="3081" s="71" customFormat="1"/>
    <row r="3082" s="71" customFormat="1"/>
    <row r="3083" s="71" customFormat="1"/>
    <row r="3084" s="71" customFormat="1"/>
    <row r="3085" s="71" customFormat="1"/>
    <row r="3086" s="71" customFormat="1"/>
    <row r="3087" s="71" customFormat="1"/>
    <row r="3088" s="71" customFormat="1"/>
    <row r="3089" s="71" customFormat="1"/>
    <row r="3090" s="71" customFormat="1"/>
    <row r="3091" s="71" customFormat="1"/>
    <row r="3092" s="71" customFormat="1"/>
    <row r="3093" s="71" customFormat="1"/>
    <row r="3094" s="71" customFormat="1"/>
    <row r="3095" s="71" customFormat="1"/>
    <row r="3096" s="71" customFormat="1"/>
    <row r="3097" s="71" customFormat="1"/>
    <row r="3098" s="71" customFormat="1"/>
    <row r="3099" s="71" customFormat="1"/>
    <row r="3100" s="71" customFormat="1"/>
    <row r="3101" s="71" customFormat="1"/>
    <row r="3102" s="71" customFormat="1"/>
    <row r="3103" s="71" customFormat="1"/>
    <row r="3104" s="71" customFormat="1"/>
    <row r="3105" s="71" customFormat="1"/>
    <row r="3106" s="71" customFormat="1"/>
    <row r="3107" s="71" customFormat="1"/>
    <row r="3108" s="71" customFormat="1"/>
    <row r="3109" s="71" customFormat="1"/>
    <row r="3110" s="71" customFormat="1"/>
    <row r="3111" s="71" customFormat="1"/>
    <row r="3112" s="71" customFormat="1"/>
    <row r="3113" s="71" customFormat="1"/>
    <row r="3114" s="71" customFormat="1"/>
    <row r="3115" s="71" customFormat="1"/>
    <row r="3116" s="71" customFormat="1"/>
    <row r="3117" s="71" customFormat="1"/>
    <row r="3118" s="71" customFormat="1"/>
    <row r="3119" s="71" customFormat="1"/>
    <row r="3120" s="71" customFormat="1"/>
    <row r="3121" s="71" customFormat="1"/>
    <row r="3122" s="71" customFormat="1"/>
    <row r="3123" s="71" customFormat="1"/>
    <row r="3124" s="71" customFormat="1"/>
    <row r="3125" s="71" customFormat="1"/>
    <row r="3126" s="71" customFormat="1"/>
    <row r="3127" s="71" customFormat="1"/>
    <row r="3128" s="71" customFormat="1"/>
    <row r="3129" s="71" customFormat="1"/>
    <row r="3130" s="71" customFormat="1"/>
    <row r="3131" s="71" customFormat="1"/>
    <row r="3132" s="71" customFormat="1"/>
    <row r="3133" s="71" customFormat="1"/>
    <row r="3134" s="71" customFormat="1"/>
    <row r="3135" s="71" customFormat="1"/>
    <row r="3136" s="71" customFormat="1"/>
    <row r="3137" s="71" customFormat="1"/>
    <row r="3138" s="71" customFormat="1"/>
    <row r="3139" s="71" customFormat="1"/>
    <row r="3140" s="71" customFormat="1"/>
    <row r="3141" s="71" customFormat="1"/>
    <row r="3142" s="71" customFormat="1"/>
    <row r="3143" s="71" customFormat="1"/>
    <row r="3144" s="71" customFormat="1"/>
    <row r="3145" s="71" customFormat="1"/>
    <row r="3146" s="71" customFormat="1"/>
    <row r="3147" s="71" customFormat="1"/>
    <row r="3148" s="71" customFormat="1"/>
    <row r="3149" s="71" customFormat="1"/>
    <row r="3150" s="71" customFormat="1"/>
    <row r="3151" s="71" customFormat="1"/>
    <row r="3152" s="71" customFormat="1"/>
    <row r="3153" s="71" customFormat="1"/>
    <row r="3154" s="71" customFormat="1"/>
    <row r="3155" s="71" customFormat="1"/>
    <row r="3156" s="71" customFormat="1"/>
    <row r="3157" s="71" customFormat="1"/>
    <row r="3158" s="71" customFormat="1"/>
    <row r="3159" s="71" customFormat="1"/>
    <row r="3160" s="71" customFormat="1"/>
    <row r="3161" s="71" customFormat="1"/>
    <row r="3162" s="71" customFormat="1"/>
    <row r="3163" s="71" customFormat="1"/>
    <row r="3164" s="71" customFormat="1"/>
    <row r="3165" s="71" customFormat="1"/>
    <row r="3166" s="71" customFormat="1"/>
    <row r="3167" s="71" customFormat="1"/>
    <row r="3168" s="71" customFormat="1"/>
    <row r="3169" s="71" customFormat="1"/>
    <row r="3170" s="71" customFormat="1"/>
    <row r="3171" s="71" customFormat="1"/>
    <row r="3172" s="71" customFormat="1"/>
    <row r="3173" s="71" customFormat="1"/>
    <row r="3174" s="71" customFormat="1"/>
    <row r="3175" s="71" customFormat="1"/>
    <row r="3176" s="71" customFormat="1"/>
    <row r="3177" s="71" customFormat="1"/>
    <row r="3178" s="71" customFormat="1"/>
    <row r="3179" s="71" customFormat="1"/>
    <row r="3180" s="71" customFormat="1"/>
    <row r="3181" s="71" customFormat="1"/>
    <row r="3182" s="71" customFormat="1"/>
    <row r="3183" s="71" customFormat="1"/>
    <row r="3184" s="71" customFormat="1"/>
    <row r="3185" s="71" customFormat="1"/>
    <row r="3186" s="71" customFormat="1"/>
    <row r="3187" s="71" customFormat="1"/>
    <row r="3188" s="71" customFormat="1"/>
    <row r="3189" s="71" customFormat="1"/>
    <row r="3190" s="71" customFormat="1"/>
    <row r="3191" s="71" customFormat="1"/>
    <row r="3192" s="71" customFormat="1"/>
    <row r="3193" s="71" customFormat="1"/>
    <row r="3194" s="71" customFormat="1"/>
    <row r="3195" s="71" customFormat="1"/>
    <row r="3196" s="71" customFormat="1"/>
    <row r="3197" s="71" customFormat="1"/>
    <row r="3198" s="71" customFormat="1"/>
    <row r="3199" s="71" customFormat="1"/>
    <row r="3200" s="71" customFormat="1"/>
    <row r="3201" s="71" customFormat="1"/>
    <row r="3202" s="71" customFormat="1"/>
    <row r="3203" s="71" customFormat="1"/>
    <row r="3204" s="71" customFormat="1"/>
    <row r="3205" s="71" customFormat="1"/>
    <row r="3206" s="71" customFormat="1"/>
    <row r="3207" s="71" customFormat="1"/>
    <row r="3208" s="71" customFormat="1"/>
    <row r="3209" s="71" customFormat="1"/>
    <row r="3210" s="71" customFormat="1"/>
    <row r="3211" s="71" customFormat="1"/>
    <row r="3212" s="71" customFormat="1"/>
    <row r="3213" s="71" customFormat="1"/>
    <row r="3214" s="71" customFormat="1"/>
    <row r="3215" s="71" customFormat="1"/>
    <row r="3216" s="71" customFormat="1"/>
    <row r="3217" s="71" customFormat="1"/>
    <row r="3218" s="71" customFormat="1"/>
    <row r="3219" s="71" customFormat="1"/>
    <row r="3220" s="71" customFormat="1"/>
    <row r="3221" s="71" customFormat="1"/>
    <row r="3222" s="71" customFormat="1"/>
    <row r="3223" s="71" customFormat="1"/>
    <row r="3224" s="71" customFormat="1"/>
    <row r="3225" s="71" customFormat="1"/>
    <row r="3226" s="71" customFormat="1"/>
    <row r="3227" s="71" customFormat="1"/>
    <row r="3228" s="71" customFormat="1"/>
    <row r="3229" s="71" customFormat="1"/>
    <row r="3230" s="71" customFormat="1"/>
    <row r="3231" s="71" customFormat="1"/>
    <row r="3232" s="71" customFormat="1"/>
    <row r="3233" s="71" customFormat="1"/>
    <row r="3234" s="71" customFormat="1"/>
    <row r="3235" s="71" customFormat="1"/>
    <row r="3236" s="71" customFormat="1"/>
    <row r="3237" s="71" customFormat="1"/>
    <row r="3238" s="71" customFormat="1"/>
    <row r="3239" s="71" customFormat="1"/>
    <row r="3240" s="71" customFormat="1"/>
    <row r="3241" s="71" customFormat="1"/>
    <row r="3242" s="71" customFormat="1"/>
    <row r="3243" s="71" customFormat="1"/>
    <row r="3244" s="71" customFormat="1"/>
    <row r="3245" s="71" customFormat="1"/>
    <row r="3246" s="71" customFormat="1"/>
    <row r="3247" s="71" customFormat="1"/>
    <row r="3248" s="71" customFormat="1"/>
    <row r="3249" s="71" customFormat="1"/>
    <row r="3250" s="71" customFormat="1"/>
    <row r="3251" s="71" customFormat="1"/>
    <row r="3252" s="71" customFormat="1"/>
    <row r="3253" s="71" customFormat="1"/>
    <row r="3254" s="71" customFormat="1"/>
    <row r="3255" s="71" customFormat="1"/>
    <row r="3256" s="71" customFormat="1"/>
    <row r="3257" s="71" customFormat="1"/>
    <row r="3258" s="71" customFormat="1"/>
    <row r="3259" s="71" customFormat="1"/>
    <row r="3260" s="71" customFormat="1"/>
    <row r="3261" s="71" customFormat="1"/>
    <row r="3262" s="71" customFormat="1"/>
    <row r="3263" s="71" customFormat="1"/>
    <row r="3264" s="71" customFormat="1"/>
    <row r="3265" s="71" customFormat="1"/>
    <row r="3266" s="71" customFormat="1"/>
    <row r="3267" s="71" customFormat="1"/>
    <row r="3268" s="71" customFormat="1"/>
    <row r="3269" s="71" customFormat="1"/>
    <row r="3270" s="71" customFormat="1"/>
    <row r="3271" s="71" customFormat="1"/>
    <row r="3272" s="71" customFormat="1"/>
    <row r="3273" s="71" customFormat="1"/>
    <row r="3274" s="71" customFormat="1"/>
    <row r="3275" s="71" customFormat="1"/>
    <row r="3276" s="71" customFormat="1"/>
    <row r="3277" s="71" customFormat="1"/>
    <row r="3278" s="71" customFormat="1"/>
    <row r="3279" s="71" customFormat="1"/>
    <row r="3280" s="71" customFormat="1"/>
    <row r="3281" s="71" customFormat="1"/>
    <row r="3282" s="71" customFormat="1"/>
    <row r="3283" s="71" customFormat="1"/>
    <row r="3284" s="71" customFormat="1"/>
    <row r="3285" s="71" customFormat="1"/>
    <row r="3286" s="71" customFormat="1"/>
    <row r="3287" s="71" customFormat="1"/>
    <row r="3288" s="71" customFormat="1"/>
    <row r="3289" s="71" customFormat="1"/>
    <row r="3290" s="71" customFormat="1"/>
    <row r="3291" s="71" customFormat="1"/>
    <row r="3292" s="71" customFormat="1"/>
    <row r="3293" s="71" customFormat="1"/>
    <row r="3294" s="71" customFormat="1"/>
    <row r="3295" s="71" customFormat="1"/>
    <row r="3296" s="71" customFormat="1"/>
    <row r="3297" s="71" customFormat="1"/>
    <row r="3298" s="71" customFormat="1"/>
    <row r="3299" s="71" customFormat="1"/>
    <row r="3300" s="71" customFormat="1"/>
    <row r="3301" s="71" customFormat="1"/>
    <row r="3302" s="71" customFormat="1"/>
    <row r="3303" s="71" customFormat="1"/>
    <row r="3304" s="71" customFormat="1"/>
    <row r="3305" s="71" customFormat="1"/>
    <row r="3306" s="71" customFormat="1"/>
    <row r="3307" s="71" customFormat="1"/>
    <row r="3308" s="71" customFormat="1"/>
    <row r="3309" s="71" customFormat="1"/>
    <row r="3310" s="71" customFormat="1"/>
    <row r="3311" s="71" customFormat="1"/>
    <row r="3312" s="71" customFormat="1"/>
    <row r="3313" s="71" customFormat="1"/>
    <row r="3314" s="71" customFormat="1"/>
    <row r="3315" s="71" customFormat="1"/>
    <row r="3316" s="71" customFormat="1"/>
    <row r="3317" s="71" customFormat="1"/>
    <row r="3318" s="71" customFormat="1"/>
    <row r="3319" s="71" customFormat="1"/>
    <row r="3320" s="71" customFormat="1"/>
    <row r="3321" s="71" customFormat="1"/>
    <row r="3322" s="71" customFormat="1"/>
    <row r="3323" s="71" customFormat="1"/>
    <row r="3324" s="71" customFormat="1"/>
    <row r="3325" s="71" customFormat="1"/>
    <row r="3326" s="71" customFormat="1"/>
    <row r="3327" s="71" customFormat="1"/>
    <row r="3328" s="71" customFormat="1"/>
    <row r="3329" s="71" customFormat="1"/>
    <row r="3330" s="71" customFormat="1"/>
    <row r="3331" s="71" customFormat="1"/>
    <row r="3332" s="71" customFormat="1"/>
    <row r="3333" s="71" customFormat="1"/>
    <row r="3334" s="71" customFormat="1"/>
    <row r="3335" s="71" customFormat="1"/>
    <row r="3336" s="71" customFormat="1"/>
    <row r="3337" s="71" customFormat="1"/>
    <row r="3338" s="71" customFormat="1"/>
    <row r="3339" s="71" customFormat="1"/>
    <row r="3340" s="71" customFormat="1"/>
    <row r="3341" s="71" customFormat="1"/>
    <row r="3342" s="71" customFormat="1"/>
    <row r="3343" s="71" customFormat="1"/>
    <row r="3344" s="71" customFormat="1"/>
    <row r="3345" s="71" customFormat="1"/>
    <row r="3346" s="71" customFormat="1"/>
    <row r="3347" s="71" customFormat="1"/>
    <row r="3348" s="71" customFormat="1"/>
    <row r="3349" s="71" customFormat="1"/>
    <row r="3350" s="71" customFormat="1"/>
    <row r="3351" s="71" customFormat="1"/>
    <row r="3352" s="71" customFormat="1"/>
    <row r="3353" s="71" customFormat="1"/>
    <row r="3354" s="71" customFormat="1"/>
    <row r="3355" s="71" customFormat="1"/>
    <row r="3356" s="71" customFormat="1"/>
    <row r="3357" s="71" customFormat="1"/>
    <row r="3358" s="71" customFormat="1"/>
    <row r="3359" s="71" customFormat="1"/>
    <row r="3360" s="71" customFormat="1"/>
    <row r="3361" s="71" customFormat="1"/>
    <row r="3362" s="71" customFormat="1"/>
    <row r="3363" s="71" customFormat="1"/>
    <row r="3364" s="71" customFormat="1"/>
    <row r="3365" s="71" customFormat="1"/>
    <row r="3366" s="71" customFormat="1"/>
    <row r="3367" s="71" customFormat="1"/>
    <row r="3368" s="71" customFormat="1"/>
    <row r="3369" s="71" customFormat="1"/>
    <row r="3370" s="71" customFormat="1"/>
    <row r="3371" s="71" customFormat="1"/>
    <row r="3372" s="71" customFormat="1"/>
    <row r="3373" s="71" customFormat="1"/>
    <row r="3374" s="71" customFormat="1"/>
    <row r="3375" s="71" customFormat="1"/>
    <row r="3376" s="71" customFormat="1"/>
    <row r="3377" s="71" customFormat="1"/>
    <row r="3378" s="71" customFormat="1"/>
    <row r="3379" s="71" customFormat="1"/>
    <row r="3380" s="71" customFormat="1"/>
    <row r="3381" s="71" customFormat="1"/>
    <row r="3382" s="71" customFormat="1"/>
    <row r="3383" s="71" customFormat="1"/>
    <row r="3384" s="71" customFormat="1"/>
    <row r="3385" s="71" customFormat="1"/>
    <row r="3386" s="71" customFormat="1"/>
    <row r="3387" s="71" customFormat="1"/>
    <row r="3388" s="71" customFormat="1"/>
    <row r="3389" s="71" customFormat="1"/>
    <row r="3390" s="71" customFormat="1"/>
    <row r="3391" s="71" customFormat="1"/>
    <row r="3392" s="71" customFormat="1"/>
    <row r="3393" s="71" customFormat="1"/>
    <row r="3394" s="71" customFormat="1"/>
    <row r="3395" s="71" customFormat="1"/>
    <row r="3396" s="71" customFormat="1"/>
    <row r="3397" s="71" customFormat="1"/>
    <row r="3398" s="71" customFormat="1"/>
    <row r="3399" s="71" customFormat="1"/>
    <row r="3400" s="71" customFormat="1"/>
    <row r="3401" s="71" customFormat="1"/>
    <row r="3402" s="71" customFormat="1"/>
    <row r="3403" s="71" customFormat="1"/>
    <row r="3404" s="71" customFormat="1"/>
    <row r="3405" s="71" customFormat="1"/>
    <row r="3406" s="71" customFormat="1"/>
    <row r="3407" s="71" customFormat="1"/>
    <row r="3408" s="71" customFormat="1"/>
    <row r="3409" s="71" customFormat="1"/>
    <row r="3410" s="71" customFormat="1"/>
    <row r="3411" s="71" customFormat="1"/>
    <row r="3412" s="71" customFormat="1"/>
    <row r="3413" s="71" customFormat="1"/>
    <row r="3414" s="71" customFormat="1"/>
    <row r="3415" s="71" customFormat="1"/>
    <row r="3416" s="71" customFormat="1"/>
    <row r="3417" s="71" customFormat="1"/>
    <row r="3418" s="71" customFormat="1"/>
    <row r="3419" s="71" customFormat="1"/>
    <row r="3420" s="71" customFormat="1"/>
    <row r="3421" s="71" customFormat="1"/>
    <row r="3422" s="71" customFormat="1"/>
    <row r="3423" s="71" customFormat="1"/>
    <row r="3424" s="71" customFormat="1"/>
    <row r="3425" s="71" customFormat="1"/>
    <row r="3426" s="71" customFormat="1"/>
    <row r="3427" s="71" customFormat="1"/>
    <row r="3428" s="71" customFormat="1"/>
    <row r="3429" s="71" customFormat="1"/>
    <row r="3430" s="71" customFormat="1"/>
    <row r="3431" s="71" customFormat="1"/>
    <row r="3432" s="71" customFormat="1"/>
    <row r="3433" s="71" customFormat="1"/>
    <row r="3434" s="71" customFormat="1"/>
    <row r="3435" s="71" customFormat="1"/>
    <row r="3436" s="71" customFormat="1"/>
    <row r="3437" s="71" customFormat="1"/>
    <row r="3438" s="71" customFormat="1"/>
    <row r="3439" s="71" customFormat="1"/>
    <row r="3440" s="71" customFormat="1"/>
    <row r="3441" s="71" customFormat="1"/>
    <row r="3442" s="71" customFormat="1"/>
    <row r="3443" s="71" customFormat="1"/>
    <row r="3444" s="71" customFormat="1"/>
    <row r="3445" s="71" customFormat="1"/>
    <row r="3446" s="71" customFormat="1"/>
    <row r="3447" s="71" customFormat="1"/>
    <row r="3448" s="71" customFormat="1"/>
    <row r="3449" s="71" customFormat="1"/>
    <row r="3450" s="71" customFormat="1"/>
    <row r="3451" s="71" customFormat="1"/>
    <row r="3452" s="71" customFormat="1"/>
    <row r="3453" s="71" customFormat="1"/>
    <row r="3454" s="71" customFormat="1"/>
    <row r="3455" s="71" customFormat="1"/>
    <row r="3456" s="71" customFormat="1"/>
    <row r="3457" s="71" customFormat="1"/>
    <row r="3458" s="71" customFormat="1"/>
    <row r="3459" s="71" customFormat="1"/>
    <row r="3460" s="71" customFormat="1"/>
    <row r="3461" s="71" customFormat="1"/>
    <row r="3462" s="71" customFormat="1"/>
    <row r="3463" s="71" customFormat="1"/>
    <row r="3464" s="71" customFormat="1"/>
    <row r="3465" s="71" customFormat="1"/>
    <row r="3466" s="71" customFormat="1"/>
    <row r="3467" s="71" customFormat="1"/>
    <row r="3468" s="71" customFormat="1"/>
    <row r="3469" s="71" customFormat="1"/>
    <row r="3470" s="71" customFormat="1"/>
    <row r="3471" s="71" customFormat="1"/>
    <row r="3472" s="71" customFormat="1"/>
    <row r="3473" s="71" customFormat="1"/>
    <row r="3474" s="71" customFormat="1"/>
    <row r="3475" s="71" customFormat="1"/>
    <row r="3476" s="71" customFormat="1"/>
    <row r="3477" s="71" customFormat="1"/>
    <row r="3478" s="71" customFormat="1"/>
    <row r="3479" s="71" customFormat="1"/>
    <row r="3480" s="71" customFormat="1"/>
    <row r="3481" s="71" customFormat="1"/>
    <row r="3482" s="71" customFormat="1"/>
    <row r="3483" s="71" customFormat="1"/>
    <row r="3484" s="71" customFormat="1"/>
    <row r="3485" s="71" customFormat="1"/>
    <row r="3486" s="71" customFormat="1"/>
    <row r="3487" s="71" customFormat="1"/>
    <row r="3488" s="71" customFormat="1"/>
    <row r="3489" s="71" customFormat="1"/>
    <row r="3490" s="71" customFormat="1"/>
    <row r="3491" s="71" customFormat="1"/>
    <row r="3492" s="71" customFormat="1"/>
    <row r="3493" s="71" customFormat="1"/>
    <row r="3494" s="71" customFormat="1"/>
    <row r="3495" s="71" customFormat="1"/>
    <row r="3496" s="71" customFormat="1"/>
    <row r="3497" s="71" customFormat="1"/>
    <row r="3498" s="71" customFormat="1"/>
    <row r="3499" s="71" customFormat="1"/>
    <row r="3500" s="71" customFormat="1"/>
    <row r="3501" s="71" customFormat="1"/>
    <row r="3502" s="71" customFormat="1"/>
    <row r="3503" s="71" customFormat="1"/>
    <row r="3504" s="71" customFormat="1"/>
    <row r="3505" s="71" customFormat="1"/>
    <row r="3506" s="71" customFormat="1"/>
    <row r="3507" s="71" customFormat="1"/>
    <row r="3508" s="71" customFormat="1"/>
    <row r="3509" s="71" customFormat="1"/>
    <row r="3510" s="71" customFormat="1"/>
    <row r="3511" s="71" customFormat="1"/>
    <row r="3512" s="71" customFormat="1"/>
    <row r="3513" s="71" customFormat="1"/>
    <row r="3514" s="71" customFormat="1"/>
    <row r="3515" s="71" customFormat="1"/>
    <row r="3516" s="71" customFormat="1"/>
    <row r="3517" s="71" customFormat="1"/>
    <row r="3518" s="71" customFormat="1"/>
    <row r="3519" s="71" customFormat="1"/>
    <row r="3520" s="71" customFormat="1"/>
    <row r="3521" s="71" customFormat="1"/>
    <row r="3522" s="71" customFormat="1"/>
    <row r="3523" s="71" customFormat="1"/>
    <row r="3524" s="71" customFormat="1"/>
    <row r="3525" s="71" customFormat="1"/>
    <row r="3526" s="71" customFormat="1"/>
    <row r="3527" s="71" customFormat="1"/>
    <row r="3528" s="71" customFormat="1"/>
    <row r="3529" s="71" customFormat="1"/>
    <row r="3530" s="71" customFormat="1"/>
    <row r="3531" s="71" customFormat="1"/>
    <row r="3532" s="71" customFormat="1"/>
    <row r="3533" s="71" customFormat="1"/>
    <row r="3534" s="71" customFormat="1"/>
    <row r="3535" s="71" customFormat="1"/>
    <row r="3536" s="71" customFormat="1"/>
    <row r="3537" s="71" customFormat="1"/>
    <row r="3538" s="71" customFormat="1"/>
    <row r="3539" s="71" customFormat="1"/>
    <row r="3540" s="71" customFormat="1"/>
    <row r="3541" s="71" customFormat="1"/>
    <row r="3542" s="71" customFormat="1"/>
    <row r="3543" s="71" customFormat="1"/>
    <row r="3544" s="71" customFormat="1"/>
    <row r="3545" s="71" customFormat="1"/>
    <row r="3546" s="71" customFormat="1"/>
    <row r="3547" s="71" customFormat="1"/>
    <row r="3548" s="71" customFormat="1"/>
    <row r="3549" s="71" customFormat="1"/>
    <row r="3550" s="71" customFormat="1"/>
    <row r="3551" s="71" customFormat="1"/>
    <row r="3552" s="71" customFormat="1"/>
    <row r="3553" s="71" customFormat="1"/>
    <row r="3554" s="71" customFormat="1"/>
    <row r="3555" s="71" customFormat="1"/>
    <row r="3556" s="71" customFormat="1"/>
    <row r="3557" s="71" customFormat="1"/>
    <row r="3558" s="71" customFormat="1"/>
    <row r="3559" s="71" customFormat="1"/>
    <row r="3560" s="71" customFormat="1"/>
    <row r="3561" s="71" customFormat="1"/>
    <row r="3562" s="71" customFormat="1"/>
    <row r="3563" s="71" customFormat="1"/>
    <row r="3564" s="71" customFormat="1"/>
    <row r="3565" s="71" customFormat="1"/>
    <row r="3566" s="71" customFormat="1"/>
    <row r="3567" s="71" customFormat="1"/>
    <row r="3568" s="71" customFormat="1"/>
    <row r="3569" s="71" customFormat="1"/>
    <row r="3570" s="71" customFormat="1"/>
    <row r="3571" s="71" customFormat="1"/>
    <row r="3572" s="71" customFormat="1"/>
    <row r="3573" s="71" customFormat="1"/>
    <row r="3574" s="71" customFormat="1"/>
    <row r="3575" s="71" customFormat="1"/>
    <row r="3576" s="71" customFormat="1"/>
    <row r="3577" s="71" customFormat="1"/>
    <row r="3578" s="71" customFormat="1"/>
    <row r="3579" s="71" customFormat="1"/>
    <row r="3580" s="71" customFormat="1"/>
    <row r="3581" s="71" customFormat="1"/>
    <row r="3582" s="71" customFormat="1"/>
    <row r="3583" s="71" customFormat="1"/>
    <row r="3584" s="71" customFormat="1"/>
    <row r="3585" s="71" customFormat="1"/>
    <row r="3586" s="71" customFormat="1"/>
    <row r="3587" s="71" customFormat="1"/>
    <row r="3588" s="71" customFormat="1"/>
    <row r="3589" s="71" customFormat="1"/>
    <row r="3590" s="71" customFormat="1"/>
    <row r="3591" s="71" customFormat="1"/>
    <row r="3592" s="71" customFormat="1"/>
    <row r="3593" s="71" customFormat="1"/>
    <row r="3594" s="71" customFormat="1"/>
    <row r="3595" s="71" customFormat="1"/>
    <row r="3596" s="71" customFormat="1"/>
    <row r="3597" s="71" customFormat="1"/>
    <row r="3598" s="71" customFormat="1"/>
    <row r="3599" s="71" customFormat="1"/>
    <row r="3600" s="71" customFormat="1"/>
    <row r="3601" s="71" customFormat="1"/>
    <row r="3602" s="71" customFormat="1"/>
    <row r="3603" s="71" customFormat="1"/>
    <row r="3604" s="71" customFormat="1"/>
    <row r="3605" s="71" customFormat="1"/>
    <row r="3606" s="71" customFormat="1"/>
    <row r="3607" s="71" customFormat="1"/>
    <row r="3608" s="71" customFormat="1"/>
    <row r="3609" s="71" customFormat="1"/>
    <row r="3610" s="71" customFormat="1"/>
    <row r="3611" s="71" customFormat="1"/>
    <row r="3612" s="71" customFormat="1"/>
    <row r="3613" s="71" customFormat="1"/>
    <row r="3614" s="71" customFormat="1"/>
    <row r="3615" s="71" customFormat="1"/>
    <row r="3616" s="71" customFormat="1"/>
    <row r="3617" s="71" customFormat="1"/>
    <row r="3618" s="71" customFormat="1"/>
    <row r="3619" s="71" customFormat="1"/>
    <row r="3620" s="71" customFormat="1"/>
    <row r="3621" s="71" customFormat="1"/>
    <row r="3622" s="71" customFormat="1"/>
    <row r="3623" s="71" customFormat="1"/>
    <row r="3624" s="71" customFormat="1"/>
    <row r="3625" s="71" customFormat="1"/>
    <row r="3626" s="71" customFormat="1"/>
    <row r="3627" s="71" customFormat="1"/>
    <row r="3628" s="71" customFormat="1"/>
    <row r="3629" s="71" customFormat="1"/>
    <row r="3630" s="71" customFormat="1"/>
    <row r="3631" s="71" customFormat="1"/>
    <row r="3632" s="71" customFormat="1"/>
    <row r="3633" s="71" customFormat="1"/>
    <row r="3634" s="71" customFormat="1"/>
    <row r="3635" s="71" customFormat="1"/>
    <row r="3636" s="71" customFormat="1"/>
    <row r="3637" s="71" customFormat="1"/>
    <row r="3638" s="71" customFormat="1"/>
    <row r="3639" s="71" customFormat="1"/>
    <row r="3640" s="71" customFormat="1"/>
    <row r="3641" s="71" customFormat="1"/>
    <row r="3642" s="71" customFormat="1"/>
    <row r="3643" s="71" customFormat="1"/>
    <row r="3644" s="71" customFormat="1"/>
    <row r="3645" s="71" customFormat="1"/>
    <row r="3646" s="71" customFormat="1"/>
    <row r="3647" s="71" customFormat="1"/>
    <row r="3648" s="71" customFormat="1"/>
    <row r="3649" s="71" customFormat="1"/>
    <row r="3650" s="71" customFormat="1"/>
    <row r="3651" s="71" customFormat="1"/>
    <row r="3652" s="71" customFormat="1"/>
    <row r="3653" s="71" customFormat="1"/>
    <row r="3654" s="71" customFormat="1"/>
    <row r="3655" s="71" customFormat="1"/>
    <row r="3656" s="71" customFormat="1"/>
    <row r="3657" s="71" customFormat="1"/>
    <row r="3658" s="71" customFormat="1"/>
    <row r="3659" s="71" customFormat="1"/>
    <row r="3660" s="71" customFormat="1"/>
    <row r="3661" s="71" customFormat="1"/>
    <row r="3662" s="71" customFormat="1"/>
    <row r="3663" s="71" customFormat="1"/>
    <row r="3664" s="71" customFormat="1"/>
    <row r="3665" s="71" customFormat="1"/>
    <row r="3666" s="71" customFormat="1"/>
    <row r="3667" s="71" customFormat="1"/>
    <row r="3668" s="71" customFormat="1"/>
    <row r="3669" s="71" customFormat="1"/>
    <row r="3670" s="71" customFormat="1"/>
    <row r="3671" s="71" customFormat="1"/>
    <row r="3672" s="71" customFormat="1"/>
    <row r="3673" s="71" customFormat="1"/>
    <row r="3674" s="71" customFormat="1"/>
    <row r="3675" s="71" customFormat="1"/>
    <row r="3676" s="71" customFormat="1"/>
    <row r="3677" s="71" customFormat="1"/>
    <row r="3678" s="71" customFormat="1"/>
    <row r="3679" s="71" customFormat="1"/>
    <row r="3680" s="71" customFormat="1"/>
    <row r="3681" s="71" customFormat="1"/>
    <row r="3682" s="71" customFormat="1"/>
    <row r="3683" s="71" customFormat="1"/>
    <row r="3684" s="71" customFormat="1"/>
    <row r="3685" s="71" customFormat="1"/>
    <row r="3686" s="71" customFormat="1"/>
    <row r="3687" s="71" customFormat="1"/>
    <row r="3688" s="71" customFormat="1"/>
    <row r="3689" s="71" customFormat="1"/>
    <row r="3690" s="71" customFormat="1"/>
    <row r="3691" s="71" customFormat="1"/>
    <row r="3692" s="71" customFormat="1"/>
    <row r="3693" s="71" customFormat="1"/>
    <row r="3694" s="71" customFormat="1"/>
    <row r="3695" s="71" customFormat="1"/>
    <row r="3696" s="71" customFormat="1"/>
    <row r="3697" s="71" customFormat="1"/>
    <row r="3698" s="71" customFormat="1"/>
    <row r="3699" s="71" customFormat="1"/>
    <row r="3700" s="71" customFormat="1"/>
    <row r="3701" s="71" customFormat="1"/>
    <row r="3702" s="71" customFormat="1"/>
    <row r="3703" s="71" customFormat="1"/>
    <row r="3704" s="71" customFormat="1"/>
    <row r="3705" s="71" customFormat="1"/>
    <row r="3706" s="71" customFormat="1"/>
    <row r="3707" s="71" customFormat="1"/>
    <row r="3708" s="71" customFormat="1"/>
    <row r="3709" s="71" customFormat="1"/>
    <row r="3710" s="71" customFormat="1"/>
    <row r="3711" s="71" customFormat="1"/>
    <row r="3712" s="71" customFormat="1"/>
    <row r="3713" s="71" customFormat="1"/>
    <row r="3714" s="71" customFormat="1"/>
    <row r="3715" s="71" customFormat="1"/>
    <row r="3716" s="71" customFormat="1"/>
    <row r="3717" s="71" customFormat="1"/>
    <row r="3718" s="71" customFormat="1"/>
    <row r="3719" s="71" customFormat="1"/>
    <row r="3720" s="71" customFormat="1"/>
    <row r="3721" s="71" customFormat="1"/>
    <row r="3722" s="71" customFormat="1"/>
    <row r="3723" s="71" customFormat="1"/>
    <row r="3724" s="71" customFormat="1"/>
    <row r="3725" s="71" customFormat="1"/>
    <row r="3726" s="71" customFormat="1"/>
    <row r="3727" s="71" customFormat="1"/>
    <row r="3728" s="71" customFormat="1"/>
    <row r="3729" s="71" customFormat="1"/>
    <row r="3730" s="71" customFormat="1"/>
    <row r="3731" s="71" customFormat="1"/>
    <row r="3732" s="71" customFormat="1"/>
    <row r="3733" s="71" customFormat="1"/>
    <row r="3734" s="71" customFormat="1"/>
    <row r="3735" s="71" customFormat="1"/>
    <row r="3736" s="71" customFormat="1"/>
    <row r="3737" s="71" customFormat="1"/>
    <row r="3738" s="71" customFormat="1"/>
    <row r="3739" s="71" customFormat="1"/>
    <row r="3740" s="71" customFormat="1"/>
    <row r="3741" s="71" customFormat="1"/>
    <row r="3742" s="71" customFormat="1"/>
    <row r="3743" s="71" customFormat="1"/>
    <row r="3744" s="71" customFormat="1"/>
    <row r="3745" s="71" customFormat="1"/>
    <row r="3746" s="71" customFormat="1"/>
    <row r="3747" s="71" customFormat="1"/>
    <row r="3748" s="71" customFormat="1"/>
    <row r="3749" s="71" customFormat="1"/>
    <row r="3750" s="71" customFormat="1"/>
    <row r="3751" s="71" customFormat="1"/>
    <row r="3752" s="71" customFormat="1"/>
    <row r="3753" s="71" customFormat="1"/>
    <row r="3754" s="71" customFormat="1"/>
    <row r="3755" s="71" customFormat="1"/>
    <row r="3756" s="71" customFormat="1"/>
    <row r="3757" s="71" customFormat="1"/>
    <row r="3758" s="71" customFormat="1"/>
    <row r="3759" s="71" customFormat="1"/>
    <row r="3760" s="71" customFormat="1"/>
    <row r="3761" s="71" customFormat="1"/>
    <row r="3762" s="71" customFormat="1"/>
    <row r="3763" s="71" customFormat="1"/>
    <row r="3764" s="71" customFormat="1"/>
    <row r="3765" s="71" customFormat="1"/>
    <row r="3766" s="71" customFormat="1"/>
    <row r="3767" s="71" customFormat="1"/>
    <row r="3768" s="71" customFormat="1"/>
    <row r="3769" s="71" customFormat="1"/>
    <row r="3770" s="71" customFormat="1"/>
    <row r="3771" s="71" customFormat="1"/>
    <row r="3772" s="71" customFormat="1"/>
    <row r="3773" s="71" customFormat="1"/>
    <row r="3774" s="71" customFormat="1"/>
    <row r="3775" s="71" customFormat="1"/>
    <row r="3776" s="71" customFormat="1"/>
    <row r="3777" s="71" customFormat="1"/>
    <row r="3778" s="71" customFormat="1"/>
    <row r="3779" s="71" customFormat="1"/>
    <row r="3780" s="71" customFormat="1"/>
    <row r="3781" s="71" customFormat="1"/>
    <row r="3782" s="71" customFormat="1"/>
    <row r="3783" s="71" customFormat="1"/>
    <row r="3784" s="71" customFormat="1"/>
    <row r="3785" s="71" customFormat="1"/>
    <row r="3786" s="71" customFormat="1"/>
    <row r="3787" s="71" customFormat="1"/>
    <row r="3788" s="71" customFormat="1"/>
    <row r="3789" s="71" customFormat="1"/>
    <row r="3790" s="71" customFormat="1"/>
    <row r="3791" s="71" customFormat="1"/>
    <row r="3792" s="71" customFormat="1"/>
    <row r="3793" s="71" customFormat="1"/>
    <row r="3794" s="71" customFormat="1"/>
    <row r="3795" s="71" customFormat="1"/>
    <row r="3796" s="71" customFormat="1"/>
    <row r="3797" s="71" customFormat="1"/>
    <row r="3798" s="71" customFormat="1"/>
    <row r="3799" s="71" customFormat="1"/>
    <row r="3800" s="71" customFormat="1"/>
    <row r="3801" s="71" customFormat="1"/>
    <row r="3802" s="71" customFormat="1"/>
    <row r="3803" s="71" customFormat="1"/>
    <row r="3804" s="71" customFormat="1"/>
    <row r="3805" s="71" customFormat="1"/>
    <row r="3806" s="71" customFormat="1"/>
    <row r="3807" s="71" customFormat="1"/>
    <row r="3808" s="71" customFormat="1"/>
    <row r="3809" s="71" customFormat="1"/>
    <row r="3810" s="71" customFormat="1"/>
    <row r="3811" s="71" customFormat="1"/>
    <row r="3812" s="71" customFormat="1"/>
    <row r="3813" s="71" customFormat="1"/>
    <row r="3814" s="71" customFormat="1"/>
    <row r="3815" s="71" customFormat="1"/>
    <row r="3816" s="71" customFormat="1"/>
    <row r="3817" s="71" customFormat="1"/>
    <row r="3818" s="71" customFormat="1"/>
    <row r="3819" s="71" customFormat="1"/>
    <row r="3820" s="71" customFormat="1"/>
    <row r="3821" s="71" customFormat="1"/>
    <row r="3822" s="71" customFormat="1"/>
    <row r="3823" s="71" customFormat="1"/>
    <row r="3824" s="71" customFormat="1"/>
    <row r="3825" s="71" customFormat="1"/>
    <row r="3826" s="71" customFormat="1"/>
    <row r="3827" s="71" customFormat="1"/>
    <row r="3828" s="71" customFormat="1"/>
    <row r="3829" s="71" customFormat="1"/>
    <row r="3830" s="71" customFormat="1"/>
    <row r="3831" s="71" customFormat="1"/>
    <row r="3832" s="71" customFormat="1"/>
    <row r="3833" s="71" customFormat="1"/>
    <row r="3834" s="71" customFormat="1"/>
    <row r="3835" s="71" customFormat="1"/>
    <row r="3836" s="71" customFormat="1"/>
    <row r="3837" s="71" customFormat="1"/>
    <row r="3838" s="71" customFormat="1"/>
    <row r="3839" s="71" customFormat="1"/>
    <row r="3840" s="71" customFormat="1"/>
    <row r="3841" s="71" customFormat="1"/>
    <row r="3842" s="71" customFormat="1"/>
    <row r="3843" s="71" customFormat="1"/>
    <row r="3844" s="71" customFormat="1"/>
    <row r="3845" s="71" customFormat="1"/>
    <row r="3846" s="71" customFormat="1"/>
    <row r="3847" s="71" customFormat="1"/>
    <row r="3848" s="71" customFormat="1"/>
    <row r="3849" s="71" customFormat="1"/>
    <row r="3850" s="71" customFormat="1"/>
    <row r="3851" s="71" customFormat="1"/>
    <row r="3852" s="71" customFormat="1"/>
    <row r="3853" s="71" customFormat="1"/>
    <row r="3854" s="71" customFormat="1"/>
    <row r="3855" s="71" customFormat="1"/>
    <row r="3856" s="71" customFormat="1"/>
    <row r="3857" s="71" customFormat="1"/>
    <row r="3858" s="71" customFormat="1"/>
    <row r="3859" s="71" customFormat="1"/>
    <row r="3860" s="71" customFormat="1"/>
    <row r="3861" s="71" customFormat="1"/>
    <row r="3862" s="71" customFormat="1"/>
    <row r="3863" s="71" customFormat="1"/>
    <row r="3864" s="71" customFormat="1"/>
    <row r="3865" s="71" customFormat="1"/>
    <row r="3866" s="71" customFormat="1"/>
    <row r="3867" s="71" customFormat="1"/>
    <row r="3868" s="71" customFormat="1"/>
    <row r="3869" s="71" customFormat="1"/>
    <row r="3870" s="71" customFormat="1"/>
    <row r="3871" s="71" customFormat="1"/>
    <row r="3872" s="71" customFormat="1"/>
    <row r="3873" s="71" customFormat="1"/>
    <row r="3874" s="71" customFormat="1"/>
    <row r="3875" s="71" customFormat="1"/>
    <row r="3876" s="71" customFormat="1"/>
    <row r="3877" s="71" customFormat="1"/>
    <row r="3878" s="71" customFormat="1"/>
    <row r="3879" s="71" customFormat="1"/>
    <row r="3880" s="71" customFormat="1"/>
    <row r="3881" s="71" customFormat="1"/>
    <row r="3882" s="71" customFormat="1"/>
    <row r="3883" s="71" customFormat="1"/>
    <row r="3884" s="71" customFormat="1"/>
    <row r="3885" s="71" customFormat="1"/>
    <row r="3886" s="71" customFormat="1"/>
    <row r="3887" s="71" customFormat="1"/>
    <row r="3888" s="71" customFormat="1"/>
    <row r="3889" s="71" customFormat="1"/>
    <row r="3890" s="71" customFormat="1"/>
    <row r="3891" s="71" customFormat="1"/>
    <row r="3892" s="71" customFormat="1"/>
    <row r="3893" s="71" customFormat="1"/>
    <row r="3894" s="71" customFormat="1"/>
    <row r="3895" s="71" customFormat="1"/>
    <row r="3896" s="71" customFormat="1"/>
    <row r="3897" s="71" customFormat="1"/>
    <row r="3898" s="71" customFormat="1"/>
    <row r="3899" s="71" customFormat="1"/>
    <row r="3900" s="71" customFormat="1"/>
    <row r="3901" s="71" customFormat="1"/>
    <row r="3902" s="71" customFormat="1"/>
    <row r="3903" s="71" customFormat="1"/>
    <row r="3904" s="71" customFormat="1"/>
    <row r="3905" s="71" customFormat="1"/>
    <row r="3906" s="71" customFormat="1"/>
    <row r="3907" s="71" customFormat="1"/>
    <row r="3908" s="71" customFormat="1"/>
    <row r="3909" s="71" customFormat="1"/>
    <row r="3910" s="71" customFormat="1"/>
    <row r="3911" s="71" customFormat="1"/>
    <row r="3912" s="71" customFormat="1"/>
    <row r="3913" s="71" customFormat="1"/>
    <row r="3914" s="71" customFormat="1"/>
    <row r="3915" s="71" customFormat="1"/>
    <row r="3916" s="71" customFormat="1"/>
    <row r="3917" s="71" customFormat="1"/>
    <row r="3918" s="71" customFormat="1"/>
    <row r="3919" s="71" customFormat="1"/>
    <row r="3920" s="71" customFormat="1"/>
    <row r="3921" s="71" customFormat="1"/>
    <row r="3922" s="71" customFormat="1"/>
    <row r="3923" s="71" customFormat="1"/>
    <row r="3924" s="71" customFormat="1"/>
    <row r="3925" s="71" customFormat="1"/>
    <row r="3926" s="71" customFormat="1"/>
    <row r="3927" s="71" customFormat="1"/>
    <row r="3928" s="71" customFormat="1"/>
    <row r="3929" s="71" customFormat="1"/>
    <row r="3930" s="71" customFormat="1"/>
    <row r="3931" s="71" customFormat="1"/>
    <row r="3932" s="71" customFormat="1"/>
    <row r="3933" s="71" customFormat="1"/>
    <row r="3934" s="71" customFormat="1"/>
    <row r="3935" s="71" customFormat="1"/>
    <row r="3936" s="71" customFormat="1"/>
    <row r="3937" s="71" customFormat="1"/>
    <row r="3938" s="71" customFormat="1"/>
    <row r="3939" s="71" customFormat="1"/>
    <row r="3940" s="71" customFormat="1"/>
    <row r="3941" s="71" customFormat="1"/>
    <row r="3942" s="71" customFormat="1"/>
    <row r="3943" s="71" customFormat="1"/>
    <row r="3944" s="71" customFormat="1"/>
    <row r="3945" s="71" customFormat="1"/>
    <row r="3946" s="71" customFormat="1"/>
    <row r="3947" s="71" customFormat="1"/>
    <row r="3948" s="71" customFormat="1"/>
    <row r="3949" s="71" customFormat="1"/>
    <row r="3950" s="71" customFormat="1"/>
    <row r="3951" s="71" customFormat="1"/>
    <row r="3952" s="71" customFormat="1"/>
    <row r="3953" s="71" customFormat="1"/>
    <row r="3954" s="71" customFormat="1"/>
    <row r="3955" s="71" customFormat="1"/>
    <row r="3956" s="71" customFormat="1"/>
    <row r="3957" s="71" customFormat="1"/>
    <row r="3958" s="71" customFormat="1"/>
    <row r="3959" s="71" customFormat="1"/>
    <row r="3960" s="71" customFormat="1"/>
    <row r="3961" s="71" customFormat="1"/>
    <row r="3962" s="71" customFormat="1"/>
    <row r="3963" s="71" customFormat="1"/>
    <row r="3964" s="71" customFormat="1"/>
    <row r="3965" s="71" customFormat="1"/>
    <row r="3966" s="71" customFormat="1"/>
    <row r="3967" s="71" customFormat="1"/>
    <row r="3968" s="71" customFormat="1"/>
    <row r="3969" s="71" customFormat="1"/>
    <row r="3970" s="71" customFormat="1"/>
    <row r="3971" s="71" customFormat="1"/>
    <row r="3972" s="71" customFormat="1"/>
    <row r="3973" s="71" customFormat="1"/>
    <row r="3974" s="71" customFormat="1"/>
    <row r="3975" s="71" customFormat="1"/>
    <row r="3976" s="71" customFormat="1"/>
    <row r="3977" s="71" customFormat="1"/>
    <row r="3978" s="71" customFormat="1"/>
    <row r="3979" s="71" customFormat="1"/>
    <row r="3980" s="71" customFormat="1"/>
    <row r="3981" s="71" customFormat="1"/>
    <row r="3982" s="71" customFormat="1"/>
    <row r="3983" s="71" customFormat="1"/>
    <row r="3984" s="71" customFormat="1"/>
    <row r="3985" s="71" customFormat="1"/>
    <row r="3986" s="71" customFormat="1"/>
    <row r="3987" s="71" customFormat="1"/>
    <row r="3988" s="71" customFormat="1"/>
    <row r="3989" s="71" customFormat="1"/>
    <row r="3990" s="71" customFormat="1"/>
    <row r="3991" s="71" customFormat="1"/>
    <row r="3992" s="71" customFormat="1"/>
    <row r="3993" s="71" customFormat="1"/>
    <row r="3994" s="71" customFormat="1"/>
    <row r="3995" s="71" customFormat="1"/>
    <row r="3996" s="71" customFormat="1"/>
    <row r="3997" s="71" customFormat="1"/>
    <row r="3998" s="71" customFormat="1"/>
    <row r="3999" s="71" customFormat="1"/>
    <row r="4000" s="71" customFormat="1"/>
    <row r="4001" s="71" customFormat="1"/>
    <row r="4002" s="71" customFormat="1"/>
    <row r="4003" s="71" customFormat="1"/>
    <row r="4004" s="71" customFormat="1"/>
    <row r="4005" s="71" customFormat="1"/>
    <row r="4006" s="71" customFormat="1"/>
    <row r="4007" s="71" customFormat="1"/>
    <row r="4008" s="71" customFormat="1"/>
    <row r="4009" s="71" customFormat="1"/>
    <row r="4010" s="71" customFormat="1"/>
    <row r="4011" s="71" customFormat="1"/>
    <row r="4012" s="71" customFormat="1"/>
    <row r="4013" s="71" customFormat="1"/>
    <row r="4014" s="71" customFormat="1"/>
    <row r="4015" s="71" customFormat="1"/>
    <row r="4016" s="71" customFormat="1"/>
    <row r="4017" s="71" customFormat="1"/>
    <row r="4018" s="71" customFormat="1"/>
    <row r="4019" s="71" customFormat="1"/>
    <row r="4020" s="71" customFormat="1"/>
    <row r="4021" s="71" customFormat="1"/>
    <row r="4022" s="71" customFormat="1"/>
    <row r="4023" s="71" customFormat="1"/>
    <row r="4024" s="71" customFormat="1"/>
    <row r="4025" s="71" customFormat="1"/>
    <row r="4026" s="71" customFormat="1"/>
    <row r="4027" s="71" customFormat="1"/>
    <row r="4028" s="71" customFormat="1"/>
    <row r="4029" s="71" customFormat="1"/>
    <row r="4030" s="71" customFormat="1"/>
    <row r="4031" s="71" customFormat="1"/>
    <row r="4032" s="71" customFormat="1"/>
    <row r="4033" s="71" customFormat="1"/>
    <row r="4034" s="71" customFormat="1"/>
    <row r="4035" s="71" customFormat="1"/>
    <row r="4036" s="71" customFormat="1"/>
    <row r="4037" s="71" customFormat="1"/>
    <row r="4038" s="71" customFormat="1"/>
    <row r="4039" s="71" customFormat="1"/>
    <row r="4040" s="71" customFormat="1"/>
    <row r="4041" s="71" customFormat="1"/>
    <row r="4042" s="71" customFormat="1"/>
    <row r="4043" s="71" customFormat="1"/>
    <row r="4044" s="71" customFormat="1"/>
    <row r="4045" s="71" customFormat="1"/>
    <row r="4046" s="71" customFormat="1"/>
    <row r="4047" s="71" customFormat="1"/>
    <row r="4048" s="71" customFormat="1"/>
    <row r="4049" s="71" customFormat="1"/>
    <row r="4050" s="71" customFormat="1"/>
    <row r="4051" s="71" customFormat="1"/>
    <row r="4052" s="71" customFormat="1"/>
    <row r="4053" s="71" customFormat="1"/>
    <row r="4054" s="71" customFormat="1"/>
    <row r="4055" s="71" customFormat="1"/>
    <row r="4056" s="71" customFormat="1"/>
    <row r="4057" s="71" customFormat="1"/>
    <row r="4058" s="71" customFormat="1"/>
    <row r="4059" s="71" customFormat="1"/>
    <row r="4060" s="71" customFormat="1"/>
    <row r="4061" s="71" customFormat="1"/>
    <row r="4062" s="71" customFormat="1"/>
    <row r="4063" s="71" customFormat="1"/>
    <row r="4064" s="71" customFormat="1"/>
    <row r="4065" s="71" customFormat="1"/>
    <row r="4066" s="71" customFormat="1"/>
    <row r="4067" s="71" customFormat="1"/>
    <row r="4068" s="71" customFormat="1"/>
    <row r="4069" s="71" customFormat="1"/>
    <row r="4070" s="71" customFormat="1"/>
    <row r="4071" s="71" customFormat="1"/>
    <row r="4072" s="71" customFormat="1"/>
    <row r="4073" s="71" customFormat="1"/>
    <row r="4074" s="71" customFormat="1"/>
    <row r="4075" s="71" customFormat="1"/>
    <row r="4076" s="71" customFormat="1"/>
    <row r="4077" s="71" customFormat="1"/>
    <row r="4078" s="71" customFormat="1"/>
    <row r="4079" s="71" customFormat="1"/>
    <row r="4080" s="71" customFormat="1"/>
    <row r="4081" s="71" customFormat="1"/>
    <row r="4082" s="71" customFormat="1"/>
    <row r="4083" s="71" customFormat="1"/>
    <row r="4084" s="71" customFormat="1"/>
    <row r="4085" s="71" customFormat="1"/>
    <row r="4086" s="71" customFormat="1"/>
    <row r="4087" s="71" customFormat="1"/>
    <row r="4088" s="71" customFormat="1"/>
    <row r="4089" s="71" customFormat="1"/>
    <row r="4090" s="71" customFormat="1"/>
    <row r="4091" s="71" customFormat="1"/>
    <row r="4092" s="71" customFormat="1"/>
    <row r="4093" s="71" customFormat="1"/>
    <row r="4094" s="71" customFormat="1"/>
    <row r="4095" s="71" customFormat="1"/>
    <row r="4096" s="71" customFormat="1"/>
    <row r="4097" s="71" customFormat="1"/>
    <row r="4098" s="71" customFormat="1"/>
    <row r="4099" s="71" customFormat="1"/>
    <row r="4100" s="71" customFormat="1"/>
    <row r="4101" s="71" customFormat="1"/>
    <row r="4102" s="71" customFormat="1"/>
    <row r="4103" s="71" customFormat="1"/>
    <row r="4104" s="71" customFormat="1"/>
    <row r="4105" s="71" customFormat="1"/>
    <row r="4106" s="71" customFormat="1"/>
    <row r="4107" s="71" customFormat="1"/>
    <row r="4108" s="71" customFormat="1"/>
    <row r="4109" s="71" customFormat="1"/>
    <row r="4110" s="71" customFormat="1"/>
    <row r="4111" s="71" customFormat="1"/>
    <row r="4112" s="71" customFormat="1"/>
    <row r="4113" s="71" customFormat="1"/>
    <row r="4114" s="71" customFormat="1"/>
    <row r="4115" s="71" customFormat="1"/>
    <row r="4116" s="71" customFormat="1"/>
    <row r="4117" s="71" customFormat="1"/>
    <row r="4118" s="71" customFormat="1"/>
    <row r="4119" s="71" customFormat="1"/>
    <row r="4120" s="71" customFormat="1"/>
    <row r="4121" s="71" customFormat="1"/>
    <row r="4122" s="71" customFormat="1"/>
    <row r="4123" s="71" customFormat="1"/>
    <row r="4124" s="71" customFormat="1"/>
    <row r="4125" s="71" customFormat="1"/>
    <row r="4126" s="71" customFormat="1"/>
    <row r="4127" s="71" customFormat="1"/>
    <row r="4128" s="71" customFormat="1"/>
    <row r="4129" s="71" customFormat="1"/>
    <row r="4130" s="71" customFormat="1"/>
    <row r="4131" s="71" customFormat="1"/>
    <row r="4132" s="71" customFormat="1"/>
    <row r="4133" s="71" customFormat="1"/>
    <row r="4134" s="71" customFormat="1"/>
    <row r="4135" s="71" customFormat="1"/>
    <row r="4136" s="71" customFormat="1"/>
    <row r="4137" s="71" customFormat="1"/>
    <row r="4138" s="71" customFormat="1"/>
    <row r="4139" s="71" customFormat="1"/>
    <row r="4140" s="71" customFormat="1"/>
    <row r="4141" s="71" customFormat="1"/>
    <row r="4142" s="71" customFormat="1"/>
    <row r="4143" s="71" customFormat="1"/>
    <row r="4144" s="71" customFormat="1"/>
    <row r="4145" s="71" customFormat="1"/>
    <row r="4146" s="71" customFormat="1"/>
    <row r="4147" s="71" customFormat="1"/>
    <row r="4148" s="71" customFormat="1"/>
    <row r="4149" s="71" customFormat="1"/>
    <row r="4150" s="71" customFormat="1"/>
    <row r="4151" s="71" customFormat="1"/>
    <row r="4152" s="71" customFormat="1"/>
    <row r="4153" s="71" customFormat="1"/>
    <row r="4154" s="71" customFormat="1"/>
    <row r="4155" s="71" customFormat="1"/>
    <row r="4156" s="71" customFormat="1"/>
    <row r="4157" s="71" customFormat="1"/>
    <row r="4158" s="71" customFormat="1"/>
    <row r="4159" s="71" customFormat="1"/>
    <row r="4160" s="71" customFormat="1"/>
    <row r="4161" s="71" customFormat="1"/>
    <row r="4162" s="71" customFormat="1"/>
    <row r="4163" s="71" customFormat="1"/>
    <row r="4164" s="71" customFormat="1"/>
    <row r="4165" s="71" customFormat="1"/>
    <row r="4166" s="71" customFormat="1"/>
    <row r="4167" s="71" customFormat="1"/>
    <row r="4168" s="71" customFormat="1"/>
    <row r="4169" s="71" customFormat="1"/>
    <row r="4170" s="71" customFormat="1"/>
    <row r="4171" s="71" customFormat="1"/>
    <row r="4172" s="71" customFormat="1"/>
    <row r="4173" s="71" customFormat="1"/>
    <row r="4174" s="71" customFormat="1"/>
    <row r="4175" s="71" customFormat="1"/>
    <row r="4176" s="71" customFormat="1"/>
    <row r="4177" s="71" customFormat="1"/>
    <row r="4178" s="71" customFormat="1"/>
    <row r="4179" s="71" customFormat="1"/>
    <row r="4180" s="71" customFormat="1"/>
    <row r="4181" s="71" customFormat="1"/>
    <row r="4182" s="71" customFormat="1"/>
    <row r="4183" s="71" customFormat="1"/>
    <row r="4184" s="71" customFormat="1"/>
    <row r="4185" s="71" customFormat="1"/>
    <row r="4186" s="71" customFormat="1"/>
    <row r="4187" s="71" customFormat="1"/>
    <row r="4188" s="71" customFormat="1"/>
    <row r="4189" s="71" customFormat="1"/>
    <row r="4190" s="71" customFormat="1"/>
    <row r="4191" s="71" customFormat="1"/>
    <row r="4192" s="71" customFormat="1"/>
    <row r="4193" s="71" customFormat="1"/>
    <row r="4194" s="71" customFormat="1"/>
    <row r="4195" s="71" customFormat="1"/>
    <row r="4196" s="71" customFormat="1"/>
    <row r="4197" s="71" customFormat="1"/>
    <row r="4198" s="71" customFormat="1"/>
    <row r="4199" s="71" customFormat="1"/>
    <row r="4200" s="71" customFormat="1"/>
    <row r="4201" s="71" customFormat="1"/>
    <row r="4202" s="71" customFormat="1"/>
    <row r="4203" s="71" customFormat="1"/>
    <row r="4204" s="71" customFormat="1"/>
    <row r="4205" s="71" customFormat="1"/>
    <row r="4206" s="71" customFormat="1"/>
    <row r="4207" s="71" customFormat="1"/>
    <row r="4208" s="71" customFormat="1"/>
    <row r="4209" s="71" customFormat="1"/>
    <row r="4210" s="71" customFormat="1"/>
    <row r="4211" s="71" customFormat="1"/>
    <row r="4212" s="71" customFormat="1"/>
    <row r="4213" s="71" customFormat="1"/>
    <row r="4214" s="71" customFormat="1"/>
    <row r="4215" s="71" customFormat="1"/>
    <row r="4216" s="71" customFormat="1"/>
    <row r="4217" s="71" customFormat="1"/>
    <row r="4218" s="71" customFormat="1"/>
    <row r="4219" s="71" customFormat="1"/>
    <row r="4220" s="71" customFormat="1"/>
    <row r="4221" s="71" customFormat="1"/>
    <row r="4222" s="71" customFormat="1"/>
    <row r="4223" s="71" customFormat="1"/>
    <row r="4224" s="71" customFormat="1"/>
    <row r="4225" s="71" customFormat="1"/>
    <row r="4226" s="71" customFormat="1"/>
    <row r="4227" s="71" customFormat="1"/>
    <row r="4228" s="71" customFormat="1"/>
    <row r="4229" s="71" customFormat="1"/>
    <row r="4230" s="71" customFormat="1"/>
    <row r="4231" s="71" customFormat="1"/>
    <row r="4232" s="71" customFormat="1"/>
    <row r="4233" s="71" customFormat="1"/>
    <row r="4234" s="71" customFormat="1"/>
    <row r="4235" s="71" customFormat="1"/>
    <row r="4236" s="71" customFormat="1"/>
    <row r="4237" s="71" customFormat="1"/>
    <row r="4238" s="71" customFormat="1"/>
    <row r="4239" s="71" customFormat="1"/>
    <row r="4240" s="71" customFormat="1"/>
    <row r="4241" s="71" customFormat="1"/>
    <row r="4242" s="71" customFormat="1"/>
    <row r="4243" s="71" customFormat="1"/>
    <row r="4244" s="71" customFormat="1"/>
    <row r="4245" s="71" customFormat="1"/>
    <row r="4246" s="71" customFormat="1"/>
    <row r="4247" s="71" customFormat="1"/>
    <row r="4248" s="71" customFormat="1"/>
    <row r="4249" s="71" customFormat="1"/>
    <row r="4250" s="71" customFormat="1"/>
    <row r="4251" s="71" customFormat="1"/>
    <row r="4252" s="71" customFormat="1"/>
    <row r="4253" s="71" customFormat="1"/>
    <row r="4254" s="71" customFormat="1"/>
    <row r="4255" s="71" customFormat="1"/>
    <row r="4256" s="71" customFormat="1"/>
    <row r="4257" s="71" customFormat="1"/>
    <row r="4258" s="71" customFormat="1"/>
    <row r="4259" s="71" customFormat="1"/>
    <row r="4260" s="71" customFormat="1"/>
    <row r="4261" s="71" customFormat="1"/>
    <row r="4262" s="71" customFormat="1"/>
    <row r="4263" s="71" customFormat="1"/>
    <row r="4264" s="71" customFormat="1"/>
    <row r="4265" s="71" customFormat="1"/>
    <row r="4266" s="71" customFormat="1"/>
    <row r="4267" s="71" customFormat="1"/>
    <row r="4268" s="71" customFormat="1"/>
    <row r="4269" s="71" customFormat="1"/>
    <row r="4270" s="71" customFormat="1"/>
    <row r="4271" s="71" customFormat="1"/>
    <row r="4272" s="71" customFormat="1"/>
    <row r="4273" s="71" customFormat="1"/>
    <row r="4274" s="71" customFormat="1"/>
    <row r="4275" s="71" customFormat="1"/>
    <row r="4276" s="71" customFormat="1"/>
    <row r="4277" s="71" customFormat="1"/>
    <row r="4278" s="71" customFormat="1"/>
    <row r="4279" s="71" customFormat="1"/>
    <row r="4280" s="71" customFormat="1"/>
    <row r="4281" s="71" customFormat="1"/>
    <row r="4282" s="71" customFormat="1"/>
    <row r="4283" s="71" customFormat="1"/>
    <row r="4284" s="71" customFormat="1"/>
    <row r="4285" s="71" customFormat="1"/>
    <row r="4286" s="71" customFormat="1"/>
    <row r="4287" s="71" customFormat="1"/>
    <row r="4288" s="71" customFormat="1"/>
    <row r="4289" s="71" customFormat="1"/>
    <row r="4290" s="71" customFormat="1"/>
    <row r="4291" s="71" customFormat="1"/>
    <row r="4292" s="71" customFormat="1"/>
    <row r="4293" s="71" customFormat="1"/>
    <row r="4294" s="71" customFormat="1"/>
    <row r="4295" s="71" customFormat="1"/>
    <row r="4296" s="71" customFormat="1"/>
    <row r="4297" s="71" customFormat="1"/>
    <row r="4298" s="71" customFormat="1"/>
    <row r="4299" s="71" customFormat="1"/>
    <row r="4300" s="71" customFormat="1"/>
    <row r="4301" s="71" customFormat="1"/>
    <row r="4302" s="71" customFormat="1"/>
    <row r="4303" s="71" customFormat="1"/>
    <row r="4304" s="71" customFormat="1"/>
    <row r="4305" s="71" customFormat="1"/>
    <row r="4306" s="71" customFormat="1"/>
    <row r="4307" s="71" customFormat="1"/>
    <row r="4308" s="71" customFormat="1"/>
    <row r="4309" s="71" customFormat="1"/>
    <row r="4310" s="71" customFormat="1"/>
    <row r="4311" s="71" customFormat="1"/>
    <row r="4312" s="71" customFormat="1"/>
    <row r="4313" s="71" customFormat="1"/>
    <row r="4314" s="71" customFormat="1"/>
    <row r="4315" s="71" customFormat="1"/>
    <row r="4316" s="71" customFormat="1"/>
    <row r="4317" s="71" customFormat="1"/>
    <row r="4318" s="71" customFormat="1"/>
    <row r="4319" s="71" customFormat="1"/>
    <row r="4320" s="71" customFormat="1"/>
    <row r="4321" s="71" customFormat="1"/>
    <row r="4322" s="71" customFormat="1"/>
    <row r="4323" s="71" customFormat="1"/>
    <row r="4324" s="71" customFormat="1"/>
    <row r="4325" s="71" customFormat="1"/>
    <row r="4326" s="71" customFormat="1"/>
    <row r="4327" s="71" customFormat="1"/>
    <row r="4328" s="71" customFormat="1"/>
    <row r="4329" s="71" customFormat="1"/>
    <row r="4330" s="71" customFormat="1"/>
    <row r="4331" s="71" customFormat="1"/>
    <row r="4332" s="71" customFormat="1"/>
    <row r="4333" s="71" customFormat="1"/>
    <row r="4334" s="71" customFormat="1"/>
    <row r="4335" s="71" customFormat="1"/>
    <row r="4336" s="71" customFormat="1"/>
    <row r="4337" s="71" customFormat="1"/>
    <row r="4338" s="71" customFormat="1"/>
    <row r="4339" s="71" customFormat="1"/>
    <row r="4340" s="71" customFormat="1"/>
    <row r="4341" s="71" customFormat="1"/>
    <row r="4342" s="71" customFormat="1"/>
    <row r="4343" s="71" customFormat="1"/>
    <row r="4344" s="71" customFormat="1"/>
    <row r="4345" s="71" customFormat="1"/>
    <row r="4346" s="71" customFormat="1"/>
    <row r="4347" s="71" customFormat="1"/>
    <row r="4348" s="71" customFormat="1"/>
    <row r="4349" s="71" customFormat="1"/>
    <row r="4350" s="71" customFormat="1"/>
    <row r="4351" s="71" customFormat="1"/>
    <row r="4352" s="71" customFormat="1"/>
    <row r="4353" s="71" customFormat="1"/>
    <row r="4354" s="71" customFormat="1"/>
    <row r="4355" s="71" customFormat="1"/>
    <row r="4356" s="71" customFormat="1"/>
    <row r="4357" s="71" customFormat="1"/>
    <row r="4358" s="71" customFormat="1"/>
    <row r="4359" s="71" customFormat="1"/>
    <row r="4360" s="71" customFormat="1"/>
    <row r="4361" s="71" customFormat="1"/>
    <row r="4362" s="71" customFormat="1"/>
    <row r="4363" s="71" customFormat="1"/>
    <row r="4364" s="71" customFormat="1"/>
    <row r="4365" s="71" customFormat="1"/>
    <row r="4366" s="71" customFormat="1"/>
    <row r="4367" s="71" customFormat="1"/>
    <row r="4368" s="71" customFormat="1"/>
    <row r="4369" s="71" customFormat="1"/>
    <row r="4370" s="71" customFormat="1"/>
    <row r="4371" s="71" customFormat="1"/>
    <row r="4372" s="71" customFormat="1"/>
    <row r="4373" s="71" customFormat="1"/>
    <row r="4374" s="71" customFormat="1"/>
    <row r="4375" s="71" customFormat="1"/>
    <row r="4376" s="71" customFormat="1"/>
    <row r="4377" s="71" customFormat="1"/>
    <row r="4378" s="71" customFormat="1"/>
    <row r="4379" s="71" customFormat="1"/>
    <row r="4380" s="71" customFormat="1"/>
    <row r="4381" s="71" customFormat="1"/>
    <row r="4382" s="71" customFormat="1"/>
    <row r="4383" s="71" customFormat="1"/>
    <row r="4384" s="71" customFormat="1"/>
    <row r="4385" s="71" customFormat="1"/>
    <row r="4386" s="71" customFormat="1"/>
    <row r="4387" s="71" customFormat="1"/>
    <row r="4388" s="71" customFormat="1"/>
    <row r="4389" s="71" customFormat="1"/>
    <row r="4390" s="71" customFormat="1"/>
    <row r="4391" s="71" customFormat="1"/>
    <row r="4392" s="71" customFormat="1"/>
    <row r="4393" s="71" customFormat="1"/>
    <row r="4394" s="71" customFormat="1"/>
    <row r="4395" s="71" customFormat="1"/>
    <row r="4396" s="71" customFormat="1"/>
    <row r="4397" s="71" customFormat="1"/>
    <row r="4398" s="71" customFormat="1"/>
    <row r="4399" s="71" customFormat="1"/>
    <row r="4400" s="71" customFormat="1"/>
    <row r="4401" s="71" customFormat="1"/>
    <row r="4402" s="71" customFormat="1"/>
    <row r="4403" s="71" customFormat="1"/>
    <row r="4404" s="71" customFormat="1"/>
    <row r="4405" s="71" customFormat="1"/>
    <row r="4406" s="71" customFormat="1"/>
    <row r="4407" s="71" customFormat="1"/>
    <row r="4408" s="71" customFormat="1"/>
    <row r="4409" s="71" customFormat="1"/>
    <row r="4410" s="71" customFormat="1"/>
    <row r="4411" s="71" customFormat="1"/>
    <row r="4412" s="71" customFormat="1"/>
    <row r="4413" s="71" customFormat="1"/>
    <row r="4414" s="71" customFormat="1"/>
    <row r="4415" s="71" customFormat="1"/>
    <row r="4416" s="71" customFormat="1"/>
    <row r="4417" s="71" customFormat="1"/>
    <row r="4418" s="71" customFormat="1"/>
    <row r="4419" s="71" customFormat="1"/>
    <row r="4420" s="71" customFormat="1"/>
    <row r="4421" s="71" customFormat="1"/>
    <row r="4422" s="71" customFormat="1"/>
    <row r="4423" s="71" customFormat="1"/>
    <row r="4424" s="71" customFormat="1"/>
    <row r="4425" s="71" customFormat="1"/>
    <row r="4426" s="71" customFormat="1"/>
    <row r="4427" s="71" customFormat="1"/>
    <row r="4428" s="71" customFormat="1"/>
    <row r="4429" s="71" customFormat="1"/>
    <row r="4430" s="71" customFormat="1"/>
    <row r="4431" s="71" customFormat="1"/>
    <row r="4432" s="71" customFormat="1"/>
    <row r="4433" s="71" customFormat="1"/>
    <row r="4434" s="71" customFormat="1"/>
    <row r="4435" s="71" customFormat="1"/>
    <row r="4436" s="71" customFormat="1"/>
    <row r="4437" s="71" customFormat="1"/>
    <row r="4438" s="71" customFormat="1"/>
    <row r="4439" s="71" customFormat="1"/>
    <row r="4440" s="71" customFormat="1"/>
    <row r="4441" s="71" customFormat="1"/>
    <row r="4442" s="71" customFormat="1"/>
    <row r="4443" s="71" customFormat="1"/>
    <row r="4444" s="71" customFormat="1"/>
    <row r="4445" s="71" customFormat="1"/>
    <row r="4446" s="71" customFormat="1"/>
    <row r="4447" s="71" customFormat="1"/>
    <row r="4448" s="71" customFormat="1"/>
    <row r="4449" s="71" customFormat="1"/>
    <row r="4450" s="71" customFormat="1"/>
    <row r="4451" s="71" customFormat="1"/>
    <row r="4452" s="71" customFormat="1"/>
    <row r="4453" s="71" customFormat="1"/>
    <row r="4454" s="71" customFormat="1"/>
    <row r="4455" s="71" customFormat="1"/>
    <row r="4456" s="71" customFormat="1"/>
    <row r="4457" s="71" customFormat="1"/>
    <row r="4458" s="71" customFormat="1"/>
    <row r="4459" s="71" customFormat="1"/>
    <row r="4460" s="71" customFormat="1"/>
    <row r="4461" s="71" customFormat="1"/>
    <row r="4462" s="71" customFormat="1"/>
    <row r="4463" s="71" customFormat="1"/>
    <row r="4464" s="71" customFormat="1"/>
    <row r="4465" s="71" customFormat="1"/>
    <row r="4466" s="71" customFormat="1"/>
    <row r="4467" s="71" customFormat="1"/>
    <row r="4468" s="71" customFormat="1"/>
    <row r="4469" s="71" customFormat="1"/>
    <row r="4470" s="71" customFormat="1"/>
    <row r="4471" s="71" customFormat="1"/>
    <row r="4472" s="71" customFormat="1"/>
    <row r="4473" s="71" customFormat="1"/>
    <row r="4474" s="71" customFormat="1"/>
    <row r="4475" s="71" customFormat="1"/>
    <row r="4476" s="71" customFormat="1"/>
    <row r="4477" s="71" customFormat="1"/>
    <row r="4478" s="71" customFormat="1"/>
    <row r="4479" s="71" customFormat="1"/>
    <row r="4480" s="71" customFormat="1"/>
    <row r="4481" s="71" customFormat="1"/>
    <row r="4482" s="71" customFormat="1"/>
    <row r="4483" s="71" customFormat="1"/>
    <row r="4484" s="71" customFormat="1"/>
    <row r="4485" s="71" customFormat="1"/>
    <row r="4486" s="71" customFormat="1"/>
    <row r="4487" s="71" customFormat="1"/>
    <row r="4488" s="71" customFormat="1"/>
    <row r="4489" s="71" customFormat="1"/>
    <row r="4490" s="71" customFormat="1"/>
    <row r="4491" s="71" customFormat="1"/>
    <row r="4492" s="71" customFormat="1"/>
    <row r="4493" s="71" customFormat="1"/>
    <row r="4494" s="71" customFormat="1"/>
    <row r="4495" s="71" customFormat="1"/>
    <row r="4496" s="71" customFormat="1"/>
    <row r="4497" s="71" customFormat="1"/>
    <row r="4498" s="71" customFormat="1"/>
    <row r="4499" s="71" customFormat="1"/>
    <row r="4500" s="71" customFormat="1"/>
    <row r="4501" s="71" customFormat="1"/>
    <row r="4502" s="71" customFormat="1"/>
    <row r="4503" s="71" customFormat="1"/>
    <row r="4504" s="71" customFormat="1"/>
    <row r="4505" s="71" customFormat="1"/>
    <row r="4506" s="71" customFormat="1"/>
    <row r="4507" s="71" customFormat="1"/>
    <row r="4508" s="71" customFormat="1"/>
    <row r="4509" s="71" customFormat="1"/>
    <row r="4510" s="71" customFormat="1"/>
    <row r="4511" s="71" customFormat="1"/>
    <row r="4512" s="71" customFormat="1"/>
    <row r="4513" s="71" customFormat="1"/>
    <row r="4514" s="71" customFormat="1"/>
    <row r="4515" s="71" customFormat="1"/>
    <row r="4516" s="71" customFormat="1"/>
    <row r="4517" s="71" customFormat="1"/>
    <row r="4518" s="71" customFormat="1"/>
    <row r="4519" s="71" customFormat="1"/>
    <row r="4520" s="71" customFormat="1"/>
    <row r="4521" s="71" customFormat="1"/>
    <row r="4522" s="71" customFormat="1"/>
    <row r="4523" s="71" customFormat="1"/>
    <row r="4524" s="71" customFormat="1"/>
    <row r="4525" s="71" customFormat="1"/>
    <row r="4526" s="71" customFormat="1"/>
    <row r="4527" s="71" customFormat="1"/>
    <row r="4528" s="71" customFormat="1"/>
    <row r="4529" s="71" customFormat="1"/>
    <row r="4530" s="71" customFormat="1"/>
    <row r="4531" s="71" customFormat="1"/>
    <row r="4532" s="71" customFormat="1"/>
    <row r="4533" s="71" customFormat="1"/>
    <row r="4534" s="71" customFormat="1"/>
    <row r="4535" s="71" customFormat="1"/>
    <row r="4536" s="71" customFormat="1"/>
    <row r="4537" s="71" customFormat="1"/>
    <row r="4538" s="71" customFormat="1"/>
    <row r="4539" s="71" customFormat="1"/>
    <row r="4540" s="71" customFormat="1"/>
    <row r="4541" s="71" customFormat="1"/>
    <row r="4542" s="71" customFormat="1"/>
    <row r="4543" s="71" customFormat="1"/>
    <row r="4544" s="71" customFormat="1"/>
    <row r="4545" s="71" customFormat="1"/>
    <row r="4546" s="71" customFormat="1"/>
    <row r="4547" s="71" customFormat="1"/>
    <row r="4548" s="71" customFormat="1"/>
    <row r="4549" s="71" customFormat="1"/>
    <row r="4550" s="71" customFormat="1"/>
    <row r="4551" s="71" customFormat="1"/>
    <row r="4552" s="71" customFormat="1"/>
    <row r="4553" s="71" customFormat="1"/>
    <row r="4554" s="71" customFormat="1"/>
    <row r="4555" s="71" customFormat="1"/>
    <row r="4556" s="71" customFormat="1"/>
    <row r="4557" s="71" customFormat="1"/>
    <row r="4558" s="71" customFormat="1"/>
    <row r="4559" s="71" customFormat="1"/>
    <row r="4560" s="71" customFormat="1"/>
    <row r="4561" s="71" customFormat="1"/>
    <row r="4562" s="71" customFormat="1"/>
    <row r="4563" s="71" customFormat="1"/>
    <row r="4564" s="71" customFormat="1"/>
    <row r="4565" s="71" customFormat="1"/>
    <row r="4566" s="71" customFormat="1"/>
    <row r="4567" s="71" customFormat="1"/>
    <row r="4568" s="71" customFormat="1"/>
    <row r="4569" s="71" customFormat="1"/>
    <row r="4570" s="71" customFormat="1"/>
    <row r="4571" s="71" customFormat="1"/>
    <row r="4572" s="71" customFormat="1"/>
    <row r="4573" s="71" customFormat="1"/>
    <row r="4574" s="71" customFormat="1"/>
    <row r="4575" s="71" customFormat="1"/>
    <row r="4576" s="71" customFormat="1"/>
    <row r="4577" s="71" customFormat="1"/>
    <row r="4578" s="71" customFormat="1"/>
    <row r="4579" s="71" customFormat="1"/>
    <row r="4580" s="71" customFormat="1"/>
    <row r="4581" s="71" customFormat="1"/>
    <row r="4582" s="71" customFormat="1"/>
    <row r="4583" s="71" customFormat="1"/>
    <row r="4584" s="71" customFormat="1"/>
    <row r="4585" s="71" customFormat="1"/>
    <row r="4586" s="71" customFormat="1"/>
    <row r="4587" s="71" customFormat="1"/>
    <row r="4588" s="71" customFormat="1"/>
    <row r="4589" s="71" customFormat="1"/>
    <row r="4590" s="71" customFormat="1"/>
    <row r="4591" s="71" customFormat="1"/>
    <row r="4592" s="71" customFormat="1"/>
    <row r="4593" s="71" customFormat="1"/>
    <row r="4594" s="71" customFormat="1"/>
    <row r="4595" s="71" customFormat="1"/>
    <row r="4596" s="71" customFormat="1"/>
    <row r="4597" s="71" customFormat="1"/>
    <row r="4598" s="71" customFormat="1"/>
    <row r="4599" s="71" customFormat="1"/>
    <row r="4600" s="71" customFormat="1"/>
    <row r="4601" s="71" customFormat="1"/>
    <row r="4602" s="71" customFormat="1"/>
    <row r="4603" s="71" customFormat="1"/>
    <row r="4604" s="71" customFormat="1"/>
    <row r="4605" s="71" customFormat="1"/>
    <row r="4606" s="71" customFormat="1"/>
    <row r="4607" s="71" customFormat="1"/>
    <row r="4608" s="71" customFormat="1"/>
    <row r="4609" s="71" customFormat="1"/>
    <row r="4610" s="71" customFormat="1"/>
    <row r="4611" s="71" customFormat="1"/>
    <row r="4612" s="71" customFormat="1"/>
    <row r="4613" s="71" customFormat="1"/>
    <row r="4614" s="71" customFormat="1"/>
    <row r="4615" s="71" customFormat="1"/>
    <row r="4616" s="71" customFormat="1"/>
    <row r="4617" s="71" customFormat="1"/>
    <row r="4618" s="71" customFormat="1"/>
    <row r="4619" s="71" customFormat="1"/>
    <row r="4620" s="71" customFormat="1"/>
    <row r="4621" s="71" customFormat="1"/>
    <row r="4622" s="71" customFormat="1"/>
    <row r="4623" s="71" customFormat="1"/>
    <row r="4624" s="71" customFormat="1"/>
    <row r="4625" s="71" customFormat="1"/>
    <row r="4626" s="71" customFormat="1"/>
    <row r="4627" s="71" customFormat="1"/>
    <row r="4628" s="71" customFormat="1"/>
    <row r="4629" s="71" customFormat="1"/>
    <row r="4630" s="71" customFormat="1"/>
    <row r="4631" s="71" customFormat="1"/>
    <row r="4632" s="71" customFormat="1"/>
    <row r="4633" s="71" customFormat="1"/>
    <row r="4634" s="71" customFormat="1"/>
    <row r="4635" s="71" customFormat="1"/>
    <row r="4636" s="71" customFormat="1"/>
    <row r="4637" s="71" customFormat="1"/>
    <row r="4638" s="71" customFormat="1"/>
    <row r="4639" s="71" customFormat="1"/>
    <row r="4640" s="71" customFormat="1"/>
    <row r="4641" s="71" customFormat="1"/>
    <row r="4642" s="71" customFormat="1"/>
    <row r="4643" s="71" customFormat="1"/>
    <row r="4644" s="71" customFormat="1"/>
    <row r="4645" s="71" customFormat="1"/>
    <row r="4646" s="71" customFormat="1"/>
    <row r="4647" s="71" customFormat="1"/>
    <row r="4648" s="71" customFormat="1"/>
    <row r="4649" s="71" customFormat="1"/>
    <row r="4650" s="71" customFormat="1"/>
    <row r="4651" s="71" customFormat="1"/>
    <row r="4652" s="71" customFormat="1"/>
    <row r="4653" s="71" customFormat="1"/>
    <row r="4654" s="71" customFormat="1"/>
    <row r="4655" s="71" customFormat="1"/>
    <row r="4656" s="71" customFormat="1"/>
    <row r="4657" s="71" customFormat="1"/>
    <row r="4658" s="71" customFormat="1"/>
    <row r="4659" s="71" customFormat="1"/>
    <row r="4660" s="71" customFormat="1"/>
    <row r="4661" s="71" customFormat="1"/>
    <row r="4662" s="71" customFormat="1"/>
    <row r="4663" s="71" customFormat="1"/>
    <row r="4664" s="71" customFormat="1"/>
    <row r="4665" s="71" customFormat="1"/>
    <row r="4666" s="71" customFormat="1"/>
    <row r="4667" s="71" customFormat="1"/>
    <row r="4668" s="71" customFormat="1"/>
    <row r="4669" s="71" customFormat="1"/>
    <row r="4670" s="71" customFormat="1"/>
    <row r="4671" s="71" customFormat="1"/>
    <row r="4672" s="71" customFormat="1"/>
    <row r="4673" s="71" customFormat="1"/>
    <row r="4674" s="71" customFormat="1"/>
    <row r="4675" s="71" customFormat="1"/>
    <row r="4676" s="71" customFormat="1"/>
    <row r="4677" s="71" customFormat="1"/>
    <row r="4678" s="71" customFormat="1"/>
    <row r="4679" s="71" customFormat="1"/>
    <row r="4680" s="71" customFormat="1"/>
    <row r="4681" s="71" customFormat="1"/>
    <row r="4682" s="71" customFormat="1"/>
    <row r="4683" s="71" customFormat="1"/>
    <row r="4684" s="71" customFormat="1"/>
    <row r="4685" s="71" customFormat="1"/>
    <row r="4686" s="71" customFormat="1"/>
    <row r="4687" s="71" customFormat="1"/>
    <row r="4688" s="71" customFormat="1"/>
    <row r="4689" s="71" customFormat="1"/>
    <row r="4690" s="71" customFormat="1"/>
    <row r="4691" s="71" customFormat="1"/>
    <row r="4692" s="71" customFormat="1"/>
    <row r="4693" s="71" customFormat="1"/>
    <row r="4694" s="71" customFormat="1"/>
    <row r="4695" s="71" customFormat="1"/>
    <row r="4696" s="71" customFormat="1"/>
    <row r="4697" s="71" customFormat="1"/>
    <row r="4698" s="71" customFormat="1"/>
    <row r="4699" s="71" customFormat="1"/>
    <row r="4700" s="71" customFormat="1"/>
    <row r="4701" s="71" customFormat="1"/>
    <row r="4702" s="71" customFormat="1"/>
    <row r="4703" s="71" customFormat="1"/>
    <row r="4704" s="71" customFormat="1"/>
    <row r="4705" s="71" customFormat="1"/>
    <row r="4706" s="71" customFormat="1"/>
    <row r="4707" s="71" customFormat="1"/>
    <row r="4708" s="71" customFormat="1"/>
    <row r="4709" s="71" customFormat="1"/>
    <row r="4710" s="71" customFormat="1"/>
    <row r="4711" s="71" customFormat="1"/>
    <row r="4712" s="71" customFormat="1"/>
    <row r="4713" s="71" customFormat="1"/>
    <row r="4714" s="71" customFormat="1"/>
    <row r="4715" s="71" customFormat="1"/>
    <row r="4716" s="71" customFormat="1"/>
    <row r="4717" s="71" customFormat="1"/>
    <row r="4718" s="71" customFormat="1"/>
    <row r="4719" s="71" customFormat="1"/>
    <row r="4720" s="71" customFormat="1"/>
    <row r="4721" s="71" customFormat="1"/>
    <row r="4722" s="71" customFormat="1"/>
    <row r="4723" s="71" customFormat="1"/>
    <row r="4724" s="71" customFormat="1"/>
    <row r="4725" s="71" customFormat="1"/>
    <row r="4726" s="71" customFormat="1"/>
    <row r="4727" s="71" customFormat="1"/>
    <row r="4728" s="71" customFormat="1"/>
    <row r="4729" s="71" customFormat="1"/>
    <row r="4730" s="71" customFormat="1"/>
    <row r="4731" s="71" customFormat="1"/>
    <row r="4732" s="71" customFormat="1"/>
    <row r="4733" s="71" customFormat="1"/>
    <row r="4734" s="71" customFormat="1"/>
    <row r="4735" s="71" customFormat="1"/>
    <row r="4736" s="71" customFormat="1"/>
    <row r="4737" s="71" customFormat="1"/>
    <row r="4738" s="71" customFormat="1"/>
    <row r="4739" s="71" customFormat="1"/>
    <row r="4740" s="71" customFormat="1"/>
    <row r="4741" s="71" customFormat="1"/>
    <row r="4742" s="71" customFormat="1"/>
    <row r="4743" s="71" customFormat="1"/>
    <row r="4744" s="71" customFormat="1"/>
    <row r="4745" s="71" customFormat="1"/>
    <row r="4746" s="71" customFormat="1"/>
    <row r="4747" s="71" customFormat="1"/>
    <row r="4748" s="71" customFormat="1"/>
    <row r="4749" s="71" customFormat="1"/>
    <row r="4750" s="71" customFormat="1"/>
    <row r="4751" s="71" customFormat="1"/>
    <row r="4752" s="71" customFormat="1"/>
    <row r="4753" s="71" customFormat="1"/>
    <row r="4754" s="71" customFormat="1"/>
    <row r="4755" s="71" customFormat="1"/>
    <row r="4756" s="71" customFormat="1"/>
    <row r="4757" s="71" customFormat="1"/>
    <row r="4758" s="71" customFormat="1"/>
    <row r="4759" s="71" customFormat="1"/>
    <row r="4760" s="71" customFormat="1"/>
    <row r="4761" s="71" customFormat="1"/>
    <row r="4762" s="71" customFormat="1"/>
    <row r="4763" s="71" customFormat="1"/>
    <row r="4764" s="71" customFormat="1"/>
    <row r="4765" s="71" customFormat="1"/>
    <row r="4766" s="71" customFormat="1"/>
    <row r="4767" s="71" customFormat="1"/>
    <row r="4768" s="71" customFormat="1"/>
    <row r="4769" s="71" customFormat="1"/>
    <row r="4770" s="71" customFormat="1"/>
    <row r="4771" s="71" customFormat="1"/>
    <row r="4772" s="71" customFormat="1"/>
    <row r="4773" s="71" customFormat="1"/>
    <row r="4774" s="71" customFormat="1"/>
    <row r="4775" s="71" customFormat="1"/>
    <row r="4776" s="71" customFormat="1"/>
    <row r="4777" s="71" customFormat="1"/>
    <row r="4778" s="71" customFormat="1"/>
    <row r="4779" s="71" customFormat="1"/>
    <row r="4780" s="71" customFormat="1"/>
    <row r="4781" s="71" customFormat="1"/>
    <row r="4782" s="71" customFormat="1"/>
    <row r="4783" s="71" customFormat="1"/>
    <row r="4784" s="71" customFormat="1"/>
    <row r="4785" s="71" customFormat="1"/>
    <row r="4786" s="71" customFormat="1"/>
    <row r="4787" s="71" customFormat="1"/>
    <row r="4788" s="71" customFormat="1"/>
    <row r="4789" s="71" customFormat="1"/>
    <row r="4790" s="71" customFormat="1"/>
    <row r="4791" s="71" customFormat="1"/>
    <row r="4792" s="71" customFormat="1"/>
    <row r="4793" s="71" customFormat="1"/>
    <row r="4794" s="71" customFormat="1"/>
    <row r="4795" s="71" customFormat="1"/>
    <row r="4796" s="71" customFormat="1"/>
    <row r="4797" s="71" customFormat="1"/>
    <row r="4798" s="71" customFormat="1"/>
    <row r="4799" s="71" customFormat="1"/>
    <row r="4800" s="71" customFormat="1"/>
    <row r="4801" s="71" customFormat="1"/>
    <row r="4802" s="71" customFormat="1"/>
    <row r="4803" s="71" customFormat="1"/>
    <row r="4804" s="71" customFormat="1"/>
    <row r="4805" s="71" customFormat="1"/>
    <row r="4806" s="71" customFormat="1"/>
    <row r="4807" s="71" customFormat="1"/>
    <row r="4808" s="71" customFormat="1"/>
    <row r="4809" s="71" customFormat="1"/>
    <row r="4810" s="71" customFormat="1"/>
    <row r="4811" s="71" customFormat="1"/>
    <row r="4812" s="71" customFormat="1"/>
    <row r="4813" s="71" customFormat="1"/>
    <row r="4814" s="71" customFormat="1"/>
    <row r="4815" s="71" customFormat="1"/>
    <row r="4816" s="71" customFormat="1"/>
    <row r="4817" s="71" customFormat="1"/>
    <row r="4818" s="71" customFormat="1"/>
    <row r="4819" s="71" customFormat="1"/>
    <row r="4820" s="71" customFormat="1"/>
    <row r="4821" s="71" customFormat="1"/>
    <row r="4822" s="71" customFormat="1"/>
    <row r="4823" s="71" customFormat="1"/>
    <row r="4824" s="71" customFormat="1"/>
    <row r="4825" s="71" customFormat="1"/>
    <row r="4826" s="71" customFormat="1"/>
    <row r="4827" s="71" customFormat="1"/>
    <row r="4828" s="71" customFormat="1"/>
    <row r="4829" s="71" customFormat="1"/>
    <row r="4830" s="71" customFormat="1"/>
    <row r="4831" s="71" customFormat="1"/>
    <row r="4832" s="71" customFormat="1"/>
    <row r="4833" s="71" customFormat="1"/>
    <row r="4834" s="71" customFormat="1"/>
    <row r="4835" s="71" customFormat="1"/>
    <row r="4836" s="71" customFormat="1"/>
    <row r="4837" s="71" customFormat="1"/>
    <row r="4838" s="71" customFormat="1"/>
    <row r="4839" s="71" customFormat="1"/>
    <row r="4840" s="71" customFormat="1"/>
    <row r="4841" s="71" customFormat="1"/>
    <row r="4842" s="71" customFormat="1"/>
    <row r="4843" s="71" customFormat="1"/>
    <row r="4844" s="71" customFormat="1"/>
    <row r="4845" s="71" customFormat="1"/>
    <row r="4846" s="71" customFormat="1"/>
    <row r="4847" s="71" customFormat="1"/>
    <row r="4848" s="71" customFormat="1"/>
    <row r="4849" s="71" customFormat="1"/>
    <row r="4850" s="71" customFormat="1"/>
    <row r="4851" s="71" customFormat="1"/>
    <row r="4852" s="71" customFormat="1"/>
    <row r="4853" s="71" customFormat="1"/>
    <row r="4854" s="71" customFormat="1"/>
    <row r="4855" s="71" customFormat="1"/>
    <row r="4856" s="71" customFormat="1"/>
    <row r="4857" s="71" customFormat="1"/>
    <row r="4858" s="71" customFormat="1"/>
    <row r="4859" s="71" customFormat="1"/>
    <row r="4860" s="71" customFormat="1"/>
    <row r="4861" s="71" customFormat="1"/>
    <row r="4862" s="71" customFormat="1"/>
    <row r="4863" s="71" customFormat="1"/>
    <row r="4864" s="71" customFormat="1"/>
    <row r="4865" s="71" customFormat="1"/>
    <row r="4866" s="71" customFormat="1"/>
    <row r="4867" s="71" customFormat="1"/>
    <row r="4868" s="71" customFormat="1"/>
    <row r="4869" s="71" customFormat="1"/>
    <row r="4870" s="71" customFormat="1"/>
    <row r="4871" s="71" customFormat="1"/>
    <row r="4872" s="71" customFormat="1"/>
    <row r="4873" s="71" customFormat="1"/>
    <row r="4874" s="71" customFormat="1"/>
    <row r="4875" s="71" customFormat="1"/>
    <row r="4876" s="71" customFormat="1"/>
    <row r="4877" s="71" customFormat="1"/>
    <row r="4878" s="71" customFormat="1"/>
    <row r="4879" s="71" customFormat="1"/>
    <row r="4880" s="71" customFormat="1"/>
    <row r="4881" s="71" customFormat="1"/>
    <row r="4882" s="71" customFormat="1"/>
    <row r="4883" s="71" customFormat="1"/>
    <row r="4884" s="71" customFormat="1"/>
    <row r="4885" s="71" customFormat="1"/>
    <row r="4886" s="71" customFormat="1"/>
    <row r="4887" s="71" customFormat="1"/>
    <row r="4888" s="71" customFormat="1"/>
    <row r="4889" s="71" customFormat="1"/>
    <row r="4890" s="71" customFormat="1"/>
    <row r="4891" s="71" customFormat="1"/>
    <row r="4892" s="71" customFormat="1"/>
    <row r="4893" s="71" customFormat="1"/>
    <row r="4894" s="71" customFormat="1"/>
    <row r="4895" s="71" customFormat="1"/>
    <row r="4896" s="71" customFormat="1"/>
    <row r="4897" s="71" customFormat="1"/>
    <row r="4898" s="71" customFormat="1"/>
    <row r="4899" s="71" customFormat="1"/>
    <row r="4900" s="71" customFormat="1"/>
    <row r="4901" s="71" customFormat="1"/>
    <row r="4902" s="71" customFormat="1"/>
    <row r="4903" s="71" customFormat="1"/>
    <row r="4904" s="71" customFormat="1"/>
    <row r="4905" s="71" customFormat="1"/>
    <row r="4906" s="71" customFormat="1"/>
    <row r="4907" s="71" customFormat="1"/>
    <row r="4908" s="71" customFormat="1"/>
    <row r="4909" s="71" customFormat="1"/>
    <row r="4910" s="71" customFormat="1"/>
    <row r="4911" s="71" customFormat="1"/>
    <row r="4912" s="71" customFormat="1"/>
    <row r="4913" s="71" customFormat="1"/>
    <row r="4914" s="71" customFormat="1"/>
    <row r="4915" s="71" customFormat="1"/>
    <row r="4916" s="71" customFormat="1"/>
    <row r="4917" s="71" customFormat="1"/>
    <row r="4918" s="71" customFormat="1"/>
    <row r="4919" s="71" customFormat="1"/>
    <row r="4920" s="71" customFormat="1"/>
    <row r="4921" s="71" customFormat="1"/>
    <row r="4922" s="71" customFormat="1"/>
    <row r="4923" s="71" customFormat="1"/>
    <row r="4924" s="71" customFormat="1"/>
    <row r="4925" s="71" customFormat="1"/>
    <row r="4926" s="71" customFormat="1"/>
    <row r="4927" s="71" customFormat="1"/>
    <row r="4928" s="71" customFormat="1"/>
    <row r="4929" s="71" customFormat="1"/>
    <row r="4930" s="71" customFormat="1"/>
    <row r="4931" s="71" customFormat="1"/>
    <row r="4932" s="71" customFormat="1"/>
    <row r="4933" s="71" customFormat="1"/>
    <row r="4934" s="71" customFormat="1"/>
    <row r="4935" s="71" customFormat="1"/>
    <row r="4936" s="71" customFormat="1"/>
    <row r="4937" s="71" customFormat="1"/>
    <row r="4938" s="71" customFormat="1"/>
    <row r="4939" s="71" customFormat="1"/>
    <row r="4940" s="71" customFormat="1"/>
    <row r="4941" s="71" customFormat="1"/>
    <row r="4942" s="71" customFormat="1"/>
    <row r="4943" s="71" customFormat="1"/>
    <row r="4944" s="71" customFormat="1"/>
    <row r="4945" s="71" customFormat="1"/>
    <row r="4946" s="71" customFormat="1"/>
    <row r="4947" s="71" customFormat="1"/>
    <row r="4948" s="71" customFormat="1"/>
    <row r="4949" s="71" customFormat="1"/>
    <row r="4950" s="71" customFormat="1"/>
    <row r="4951" s="71" customFormat="1"/>
    <row r="4952" s="71" customFormat="1"/>
    <row r="4953" s="71" customFormat="1"/>
    <row r="4954" s="71" customFormat="1"/>
    <row r="4955" s="71" customFormat="1"/>
    <row r="4956" s="71" customFormat="1"/>
    <row r="4957" s="71" customFormat="1"/>
    <row r="4958" s="71" customFormat="1"/>
    <row r="4959" s="71" customFormat="1"/>
    <row r="4960" s="71" customFormat="1"/>
    <row r="4961" s="71" customFormat="1"/>
    <row r="4962" s="71" customFormat="1"/>
    <row r="4963" s="71" customFormat="1"/>
    <row r="4964" s="71" customFormat="1"/>
    <row r="4965" s="71" customFormat="1"/>
    <row r="4966" s="71" customFormat="1"/>
    <row r="4967" s="71" customFormat="1"/>
    <row r="4968" s="71" customFormat="1"/>
    <row r="4969" s="71" customFormat="1"/>
    <row r="4970" s="71" customFormat="1"/>
    <row r="4971" s="71" customFormat="1"/>
    <row r="4972" s="71" customFormat="1"/>
    <row r="4973" s="71" customFormat="1"/>
    <row r="4974" s="71" customFormat="1"/>
    <row r="4975" s="71" customFormat="1"/>
    <row r="4976" s="71" customFormat="1"/>
    <row r="4977" s="71" customFormat="1"/>
    <row r="4978" s="71" customFormat="1"/>
    <row r="4979" s="71" customFormat="1"/>
    <row r="4980" s="71" customFormat="1"/>
    <row r="4981" s="71" customFormat="1"/>
    <row r="4982" s="71" customFormat="1"/>
    <row r="4983" s="71" customFormat="1"/>
    <row r="4984" s="71" customFormat="1"/>
    <row r="4985" s="71" customFormat="1"/>
    <row r="4986" s="71" customFormat="1"/>
    <row r="4987" s="71" customFormat="1"/>
    <row r="4988" s="71" customFormat="1"/>
    <row r="4989" s="71" customFormat="1"/>
    <row r="4990" s="71" customFormat="1"/>
    <row r="4991" s="71" customFormat="1"/>
    <row r="4992" s="71" customFormat="1"/>
    <row r="4993" s="71" customFormat="1"/>
    <row r="4994" s="71" customFormat="1"/>
    <row r="4995" s="71" customFormat="1"/>
    <row r="4996" s="71" customFormat="1"/>
    <row r="4997" s="71" customFormat="1"/>
    <row r="4998" s="71" customFormat="1"/>
    <row r="4999" s="71" customFormat="1"/>
    <row r="5000" s="71" customFormat="1"/>
    <row r="5001" s="71" customFormat="1"/>
    <row r="5002" s="71" customFormat="1"/>
    <row r="5003" s="71" customFormat="1"/>
    <row r="5004" s="71" customFormat="1"/>
    <row r="5005" s="71" customFormat="1"/>
    <row r="5006" s="71" customFormat="1"/>
    <row r="5007" s="71" customFormat="1"/>
    <row r="5008" s="71" customFormat="1"/>
    <row r="5009" s="71" customFormat="1"/>
    <row r="5010" s="71" customFormat="1"/>
    <row r="5011" s="71" customFormat="1"/>
    <row r="5012" s="71" customFormat="1"/>
    <row r="5013" s="71" customFormat="1"/>
    <row r="5014" s="71" customFormat="1"/>
    <row r="5015" s="71" customFormat="1"/>
    <row r="5016" s="71" customFormat="1"/>
    <row r="5017" s="71" customFormat="1"/>
    <row r="5018" s="71" customFormat="1"/>
    <row r="5019" s="71" customFormat="1"/>
    <row r="5020" s="71" customFormat="1"/>
    <row r="5021" s="71" customFormat="1"/>
    <row r="5022" s="71" customFormat="1"/>
    <row r="5023" s="71" customFormat="1"/>
    <row r="5024" s="71" customFormat="1"/>
    <row r="5025" s="71" customFormat="1"/>
    <row r="5026" s="71" customFormat="1"/>
    <row r="5027" s="71" customFormat="1"/>
    <row r="5028" s="71" customFormat="1"/>
    <row r="5029" s="71" customFormat="1"/>
    <row r="5030" s="71" customFormat="1"/>
    <row r="5031" s="71" customFormat="1"/>
    <row r="5032" s="71" customFormat="1"/>
    <row r="5033" s="71" customFormat="1"/>
    <row r="5034" s="71" customFormat="1"/>
    <row r="5035" s="71" customFormat="1"/>
    <row r="5036" s="71" customFormat="1"/>
    <row r="5037" s="71" customFormat="1"/>
    <row r="5038" s="71" customFormat="1"/>
    <row r="5039" s="71" customFormat="1"/>
    <row r="5040" s="71" customFormat="1"/>
    <row r="5041" s="71" customFormat="1"/>
    <row r="5042" s="71" customFormat="1"/>
    <row r="5043" s="71" customFormat="1"/>
    <row r="5044" s="71" customFormat="1"/>
    <row r="5045" s="71" customFormat="1"/>
    <row r="5046" s="71" customFormat="1"/>
    <row r="5047" s="71" customFormat="1"/>
    <row r="5048" s="71" customFormat="1"/>
    <row r="5049" s="71" customFormat="1"/>
    <row r="5050" s="71" customFormat="1"/>
    <row r="5051" s="71" customFormat="1"/>
    <row r="5052" s="71" customFormat="1"/>
    <row r="5053" s="71" customFormat="1"/>
    <row r="5054" s="71" customFormat="1"/>
    <row r="5055" s="71" customFormat="1"/>
    <row r="5056" s="71" customFormat="1"/>
    <row r="5057" s="71" customFormat="1"/>
    <row r="5058" s="71" customFormat="1"/>
    <row r="5059" s="71" customFormat="1"/>
    <row r="5060" s="71" customFormat="1"/>
    <row r="5061" s="71" customFormat="1"/>
    <row r="5062" s="71" customFormat="1"/>
    <row r="5063" s="71" customFormat="1"/>
    <row r="5064" s="71" customFormat="1"/>
    <row r="5065" s="71" customFormat="1"/>
    <row r="5066" s="71" customFormat="1"/>
    <row r="5067" s="71" customFormat="1"/>
    <row r="5068" s="71" customFormat="1"/>
    <row r="5069" s="71" customFormat="1"/>
    <row r="5070" s="71" customFormat="1"/>
    <row r="5071" s="71" customFormat="1"/>
    <row r="5072" s="71" customFormat="1"/>
    <row r="5073" s="71" customFormat="1"/>
    <row r="5074" s="71" customFormat="1"/>
    <row r="5075" s="71" customFormat="1"/>
    <row r="5076" s="71" customFormat="1"/>
    <row r="5077" s="71" customFormat="1"/>
    <row r="5078" s="71" customFormat="1"/>
    <row r="5079" s="71" customFormat="1"/>
    <row r="5080" s="71" customFormat="1"/>
    <row r="5081" s="71" customFormat="1"/>
    <row r="5082" s="71" customFormat="1"/>
    <row r="5083" s="71" customFormat="1"/>
    <row r="5084" s="71" customFormat="1"/>
    <row r="5085" s="71" customFormat="1"/>
    <row r="5086" s="71" customFormat="1"/>
    <row r="5087" s="71" customFormat="1"/>
    <row r="5088" s="71" customFormat="1"/>
    <row r="5089" s="71" customFormat="1"/>
    <row r="5090" s="71" customFormat="1"/>
    <row r="5091" s="71" customFormat="1"/>
    <row r="5092" s="71" customFormat="1"/>
    <row r="5093" s="71" customFormat="1"/>
    <row r="5094" s="71" customFormat="1"/>
    <row r="5095" s="71" customFormat="1"/>
    <row r="5096" s="71" customFormat="1"/>
    <row r="5097" s="71" customFormat="1"/>
    <row r="5098" s="71" customFormat="1"/>
    <row r="5099" s="71" customFormat="1"/>
    <row r="5100" s="71" customFormat="1"/>
    <row r="5101" s="71" customFormat="1"/>
    <row r="5102" s="71" customFormat="1"/>
    <row r="5103" s="71" customFormat="1"/>
    <row r="5104" s="71" customFormat="1"/>
    <row r="5105" s="71" customFormat="1"/>
    <row r="5106" s="71" customFormat="1"/>
    <row r="5107" s="71" customFormat="1"/>
    <row r="5108" s="71" customFormat="1"/>
    <row r="5109" s="71" customFormat="1"/>
    <row r="5110" s="71" customFormat="1"/>
    <row r="5111" s="71" customFormat="1"/>
    <row r="5112" s="71" customFormat="1"/>
    <row r="5113" s="71" customFormat="1"/>
    <row r="5114" s="71" customFormat="1"/>
    <row r="5115" s="71" customFormat="1"/>
    <row r="5116" s="71" customFormat="1"/>
    <row r="5117" s="71" customFormat="1"/>
    <row r="5118" s="71" customFormat="1"/>
    <row r="5119" s="71" customFormat="1"/>
    <row r="5120" s="71" customFormat="1"/>
    <row r="5121" s="71" customFormat="1"/>
    <row r="5122" s="71" customFormat="1"/>
    <row r="5123" s="71" customFormat="1"/>
    <row r="5124" s="71" customFormat="1"/>
    <row r="5125" s="71" customFormat="1"/>
    <row r="5126" s="71" customFormat="1"/>
    <row r="5127" s="71" customFormat="1"/>
    <row r="5128" s="71" customFormat="1"/>
    <row r="5129" s="71" customFormat="1"/>
    <row r="5130" s="71" customFormat="1"/>
    <row r="5131" s="71" customFormat="1"/>
    <row r="5132" s="71" customFormat="1"/>
    <row r="5133" s="71" customFormat="1"/>
    <row r="5134" s="71" customFormat="1"/>
    <row r="5135" s="71" customFormat="1"/>
    <row r="5136" s="71" customFormat="1"/>
    <row r="5137" s="71" customFormat="1"/>
    <row r="5138" s="71" customFormat="1"/>
    <row r="5139" s="71" customFormat="1"/>
    <row r="5140" s="71" customFormat="1"/>
    <row r="5141" s="71" customFormat="1"/>
    <row r="5142" s="71" customFormat="1"/>
    <row r="5143" s="71" customFormat="1"/>
    <row r="5144" s="71" customFormat="1"/>
    <row r="5145" s="71" customFormat="1"/>
    <row r="5146" s="71" customFormat="1"/>
    <row r="5147" s="71" customFormat="1"/>
    <row r="5148" s="71" customFormat="1"/>
    <row r="5149" s="71" customFormat="1"/>
    <row r="5150" s="71" customFormat="1"/>
    <row r="5151" s="71" customFormat="1"/>
    <row r="5152" s="71" customFormat="1"/>
    <row r="5153" s="71" customFormat="1"/>
    <row r="5154" s="71" customFormat="1"/>
    <row r="5155" s="71" customFormat="1"/>
    <row r="5156" s="71" customFormat="1"/>
    <row r="5157" s="71" customFormat="1"/>
    <row r="5158" s="71" customFormat="1"/>
    <row r="5159" s="71" customFormat="1"/>
    <row r="5160" s="71" customFormat="1"/>
    <row r="5161" s="71" customFormat="1"/>
    <row r="5162" s="71" customFormat="1"/>
    <row r="5163" s="71" customFormat="1"/>
    <row r="5164" s="71" customFormat="1"/>
    <row r="5165" s="71" customFormat="1"/>
    <row r="5166" s="71" customFormat="1"/>
    <row r="5167" s="71" customFormat="1"/>
    <row r="5168" s="71" customFormat="1"/>
    <row r="5169" s="71" customFormat="1"/>
    <row r="5170" s="71" customFormat="1"/>
    <row r="5171" s="71" customFormat="1"/>
    <row r="5172" s="71" customFormat="1"/>
    <row r="5173" s="71" customFormat="1"/>
    <row r="5174" s="71" customFormat="1"/>
    <row r="5175" s="71" customFormat="1"/>
    <row r="5176" s="71" customFormat="1"/>
    <row r="5177" s="71" customFormat="1"/>
    <row r="5178" s="71" customFormat="1"/>
    <row r="5179" s="71" customFormat="1"/>
    <row r="5180" s="71" customFormat="1"/>
    <row r="5181" s="71" customFormat="1"/>
    <row r="5182" s="71" customFormat="1"/>
    <row r="5183" s="71" customFormat="1"/>
    <row r="5184" s="71" customFormat="1"/>
    <row r="5185" s="71" customFormat="1"/>
    <row r="5186" s="71" customFormat="1"/>
    <row r="5187" s="71" customFormat="1"/>
    <row r="5188" s="71" customFormat="1"/>
    <row r="5189" s="71" customFormat="1"/>
    <row r="5190" s="71" customFormat="1"/>
    <row r="5191" s="71" customFormat="1"/>
    <row r="5192" s="71" customFormat="1"/>
    <row r="5193" s="71" customFormat="1"/>
    <row r="5194" s="71" customFormat="1"/>
    <row r="5195" s="71" customFormat="1"/>
    <row r="5196" s="71" customFormat="1"/>
    <row r="5197" s="71" customFormat="1"/>
    <row r="5198" s="71" customFormat="1"/>
    <row r="5199" s="71" customFormat="1"/>
    <row r="5200" s="71" customFormat="1"/>
    <row r="5201" s="71" customFormat="1"/>
    <row r="5202" s="71" customFormat="1"/>
    <row r="5203" s="71" customFormat="1"/>
    <row r="5204" s="71" customFormat="1"/>
    <row r="5205" s="71" customFormat="1"/>
    <row r="5206" s="71" customFormat="1"/>
    <row r="5207" s="71" customFormat="1"/>
    <row r="5208" s="71" customFormat="1"/>
    <row r="5209" s="71" customFormat="1"/>
    <row r="5210" s="71" customFormat="1"/>
    <row r="5211" s="71" customFormat="1"/>
    <row r="5212" s="71" customFormat="1"/>
    <row r="5213" s="71" customFormat="1"/>
    <row r="5214" s="71" customFormat="1"/>
    <row r="5215" s="71" customFormat="1"/>
    <row r="5216" s="71" customFormat="1"/>
    <row r="5217" s="71" customFormat="1"/>
    <row r="5218" s="71" customFormat="1"/>
    <row r="5219" s="71" customFormat="1"/>
    <row r="5220" s="71" customFormat="1"/>
    <row r="5221" s="71" customFormat="1"/>
    <row r="5222" s="71" customFormat="1"/>
    <row r="5223" s="71" customFormat="1"/>
    <row r="5224" s="71" customFormat="1"/>
    <row r="5225" s="71" customFormat="1"/>
    <row r="5226" s="71" customFormat="1"/>
    <row r="5227" s="71" customFormat="1"/>
    <row r="5228" s="71" customFormat="1"/>
    <row r="5229" s="71" customFormat="1"/>
    <row r="5230" s="71" customFormat="1"/>
    <row r="5231" s="71" customFormat="1"/>
    <row r="5232" s="71" customFormat="1"/>
    <row r="5233" s="71" customFormat="1"/>
    <row r="5234" s="71" customFormat="1"/>
    <row r="5235" s="71" customFormat="1"/>
    <row r="5236" s="71" customFormat="1"/>
    <row r="5237" s="71" customFormat="1"/>
    <row r="5238" s="71" customFormat="1"/>
    <row r="5239" s="71" customFormat="1"/>
    <row r="5240" s="71" customFormat="1"/>
    <row r="5241" s="71" customFormat="1"/>
    <row r="5242" s="71" customFormat="1"/>
    <row r="5243" s="71" customFormat="1"/>
    <row r="5244" s="71" customFormat="1"/>
    <row r="5245" s="71" customFormat="1"/>
    <row r="5246" s="71" customFormat="1"/>
    <row r="5247" s="71" customFormat="1"/>
    <row r="5248" s="71" customFormat="1"/>
    <row r="5249" s="71" customFormat="1"/>
    <row r="5250" s="71" customFormat="1"/>
    <row r="5251" s="71" customFormat="1"/>
    <row r="5252" s="71" customFormat="1"/>
    <row r="5253" s="71" customFormat="1"/>
    <row r="5254" s="71" customFormat="1"/>
    <row r="5255" s="71" customFormat="1"/>
    <row r="5256" s="71" customFormat="1"/>
    <row r="5257" s="71" customFormat="1"/>
    <row r="5258" s="71" customFormat="1"/>
    <row r="5259" s="71" customFormat="1"/>
    <row r="5260" s="71" customFormat="1"/>
    <row r="5261" s="71" customFormat="1"/>
    <row r="5262" s="71" customFormat="1"/>
    <row r="5263" s="71" customFormat="1"/>
    <row r="5264" s="71" customFormat="1"/>
    <row r="5265" s="71" customFormat="1"/>
    <row r="5266" s="71" customFormat="1"/>
    <row r="5267" s="71" customFormat="1"/>
    <row r="5268" s="71" customFormat="1"/>
    <row r="5269" s="71" customFormat="1"/>
    <row r="5270" s="71" customFormat="1"/>
    <row r="5271" s="71" customFormat="1"/>
    <row r="5272" s="71" customFormat="1"/>
    <row r="5273" s="71" customFormat="1"/>
    <row r="5274" s="71" customFormat="1"/>
    <row r="5275" s="71" customFormat="1"/>
    <row r="5276" s="71" customFormat="1"/>
    <row r="5277" s="71" customFormat="1"/>
    <row r="5278" s="71" customFormat="1"/>
    <row r="5279" s="71" customFormat="1"/>
    <row r="5280" s="71" customFormat="1"/>
    <row r="5281" s="71" customFormat="1"/>
    <row r="5282" s="71" customFormat="1"/>
    <row r="5283" s="71" customFormat="1"/>
    <row r="5284" s="71" customFormat="1"/>
    <row r="5285" s="71" customFormat="1"/>
    <row r="5286" s="71" customFormat="1"/>
    <row r="5287" s="71" customFormat="1"/>
    <row r="5288" s="71" customFormat="1"/>
    <row r="5289" s="71" customFormat="1"/>
    <row r="5290" s="71" customFormat="1"/>
    <row r="5291" s="71" customFormat="1"/>
    <row r="5292" s="71" customFormat="1"/>
    <row r="5293" s="71" customFormat="1"/>
    <row r="5294" s="71" customFormat="1"/>
    <row r="5295" s="71" customFormat="1"/>
    <row r="5296" s="71" customFormat="1"/>
    <row r="5297" s="71" customFormat="1"/>
    <row r="5298" s="71" customFormat="1"/>
    <row r="5299" s="71" customFormat="1"/>
    <row r="5300" s="71" customFormat="1"/>
    <row r="5301" s="71" customFormat="1"/>
    <row r="5302" s="71" customFormat="1"/>
    <row r="5303" s="71" customFormat="1"/>
    <row r="5304" s="71" customFormat="1"/>
    <row r="5305" s="71" customFormat="1"/>
    <row r="5306" s="71" customFormat="1"/>
    <row r="5307" s="71" customFormat="1"/>
    <row r="5308" s="71" customFormat="1"/>
    <row r="5309" s="71" customFormat="1"/>
    <row r="5310" s="71" customFormat="1"/>
    <row r="5311" s="71" customFormat="1"/>
    <row r="5312" s="71" customFormat="1"/>
    <row r="5313" s="71" customFormat="1"/>
    <row r="5314" s="71" customFormat="1"/>
    <row r="5315" s="71" customFormat="1"/>
    <row r="5316" s="71" customFormat="1"/>
    <row r="5317" s="71" customFormat="1"/>
    <row r="5318" s="71" customFormat="1"/>
    <row r="5319" s="71" customFormat="1"/>
    <row r="5320" s="71" customFormat="1"/>
    <row r="5321" s="71" customFormat="1"/>
    <row r="5322" s="71" customFormat="1"/>
    <row r="5323" s="71" customFormat="1"/>
    <row r="5324" s="71" customFormat="1"/>
    <row r="5325" s="71" customFormat="1"/>
    <row r="5326" s="71" customFormat="1"/>
    <row r="5327" s="71" customFormat="1"/>
    <row r="5328" s="71" customFormat="1"/>
    <row r="5329" s="71" customFormat="1"/>
    <row r="5330" s="71" customFormat="1"/>
    <row r="5331" s="71" customFormat="1"/>
    <row r="5332" s="71" customFormat="1"/>
    <row r="5333" s="71" customFormat="1"/>
    <row r="5334" s="71" customFormat="1"/>
    <row r="5335" s="71" customFormat="1"/>
    <row r="5336" s="71" customFormat="1"/>
    <row r="5337" s="71" customFormat="1"/>
    <row r="5338" s="71" customFormat="1"/>
    <row r="5339" s="71" customFormat="1"/>
    <row r="5340" s="71" customFormat="1"/>
    <row r="5341" s="71" customFormat="1"/>
    <row r="5342" s="71" customFormat="1"/>
    <row r="5343" s="71" customFormat="1"/>
    <row r="5344" s="71" customFormat="1"/>
    <row r="5345" s="71" customFormat="1"/>
    <row r="5346" s="71" customFormat="1"/>
    <row r="5347" s="71" customFormat="1"/>
    <row r="5348" s="71" customFormat="1"/>
    <row r="5349" s="71" customFormat="1"/>
    <row r="5350" s="71" customFormat="1"/>
    <row r="5351" s="71" customFormat="1"/>
    <row r="5352" s="71" customFormat="1"/>
    <row r="5353" s="71" customFormat="1"/>
    <row r="5354" s="71" customFormat="1"/>
    <row r="5355" s="71" customFormat="1"/>
    <row r="5356" s="71" customFormat="1"/>
    <row r="5357" s="71" customFormat="1"/>
    <row r="5358" s="71" customFormat="1"/>
    <row r="5359" s="71" customFormat="1"/>
    <row r="5360" s="71" customFormat="1"/>
    <row r="5361" s="71" customFormat="1"/>
    <row r="5362" s="71" customFormat="1"/>
    <row r="5363" s="71" customFormat="1"/>
    <row r="5364" s="71" customFormat="1"/>
    <row r="5365" s="71" customFormat="1"/>
    <row r="5366" s="71" customFormat="1"/>
    <row r="5367" s="71" customFormat="1"/>
    <row r="5368" s="71" customFormat="1"/>
    <row r="5369" s="71" customFormat="1"/>
    <row r="5370" s="71" customFormat="1"/>
    <row r="5371" s="71" customFormat="1"/>
    <row r="5372" s="71" customFormat="1"/>
    <row r="5373" s="71" customFormat="1"/>
    <row r="5374" s="71" customFormat="1"/>
    <row r="5375" s="71" customFormat="1"/>
    <row r="5376" s="71" customFormat="1"/>
    <row r="5377" s="71" customFormat="1"/>
    <row r="5378" s="71" customFormat="1"/>
    <row r="5379" s="71" customFormat="1"/>
    <row r="5380" s="71" customFormat="1"/>
    <row r="5381" s="71" customFormat="1"/>
    <row r="5382" s="71" customFormat="1"/>
    <row r="5383" s="71" customFormat="1"/>
    <row r="5384" s="71" customFormat="1"/>
    <row r="5385" s="71" customFormat="1"/>
    <row r="5386" s="71" customFormat="1"/>
    <row r="5387" s="71" customFormat="1"/>
    <row r="5388" s="71" customFormat="1"/>
    <row r="5389" s="71" customFormat="1"/>
    <row r="5390" s="71" customFormat="1"/>
    <row r="5391" s="71" customFormat="1"/>
    <row r="5392" s="71" customFormat="1"/>
    <row r="5393" s="71" customFormat="1"/>
    <row r="5394" s="71" customFormat="1"/>
    <row r="5395" s="71" customFormat="1"/>
    <row r="5396" s="71" customFormat="1"/>
    <row r="5397" s="71" customFormat="1"/>
    <row r="5398" s="71" customFormat="1"/>
    <row r="5399" s="71" customFormat="1"/>
    <row r="5400" s="71" customFormat="1"/>
    <row r="5401" s="71" customFormat="1"/>
    <row r="5402" s="71" customFormat="1"/>
    <row r="5403" s="71" customFormat="1"/>
    <row r="5404" s="71" customFormat="1"/>
    <row r="5405" s="71" customFormat="1"/>
    <row r="5406" s="71" customFormat="1"/>
    <row r="5407" s="71" customFormat="1"/>
    <row r="5408" s="71" customFormat="1"/>
    <row r="5409" s="71" customFormat="1"/>
    <row r="5410" s="71" customFormat="1"/>
    <row r="5411" s="71" customFormat="1"/>
    <row r="5412" s="71" customFormat="1"/>
    <row r="5413" s="71" customFormat="1"/>
    <row r="5414" s="71" customFormat="1"/>
    <row r="5415" s="71" customFormat="1"/>
    <row r="5416" s="71" customFormat="1"/>
    <row r="5417" s="71" customFormat="1"/>
    <row r="5418" s="71" customFormat="1"/>
    <row r="5419" s="71" customFormat="1"/>
    <row r="5420" s="71" customFormat="1"/>
    <row r="5421" s="71" customFormat="1"/>
    <row r="5422" s="71" customFormat="1"/>
    <row r="5423" s="71" customFormat="1"/>
    <row r="5424" s="71" customFormat="1"/>
    <row r="5425" s="71" customFormat="1"/>
    <row r="5426" s="71" customFormat="1"/>
    <row r="5427" s="71" customFormat="1"/>
    <row r="5428" s="71" customFormat="1"/>
    <row r="5429" s="71" customFormat="1"/>
    <row r="5430" s="71" customFormat="1"/>
    <row r="5431" s="71" customFormat="1"/>
    <row r="5432" s="71" customFormat="1"/>
    <row r="5433" s="71" customFormat="1"/>
    <row r="5434" s="71" customFormat="1"/>
    <row r="5435" s="71" customFormat="1"/>
    <row r="5436" s="71" customFormat="1"/>
    <row r="5437" s="71" customFormat="1"/>
    <row r="5438" s="71" customFormat="1"/>
    <row r="5439" s="71" customFormat="1"/>
    <row r="5440" s="71" customFormat="1"/>
    <row r="5441" s="71" customFormat="1"/>
    <row r="5442" s="71" customFormat="1"/>
    <row r="5443" s="71" customFormat="1"/>
    <row r="5444" s="71" customFormat="1"/>
    <row r="5445" s="71" customFormat="1"/>
    <row r="5446" s="71" customFormat="1"/>
    <row r="5447" s="71" customFormat="1"/>
    <row r="5448" s="71" customFormat="1"/>
    <row r="5449" s="71" customFormat="1"/>
    <row r="5450" s="71" customFormat="1"/>
    <row r="5451" s="71" customFormat="1"/>
    <row r="5452" s="71" customFormat="1"/>
    <row r="5453" s="71" customFormat="1"/>
    <row r="5454" s="71" customFormat="1"/>
    <row r="5455" s="71" customFormat="1"/>
    <row r="5456" s="71" customFormat="1"/>
    <row r="5457" s="71" customFormat="1"/>
    <row r="5458" s="71" customFormat="1"/>
    <row r="5459" s="71" customFormat="1"/>
    <row r="5460" s="71" customFormat="1"/>
    <row r="5461" s="71" customFormat="1"/>
    <row r="5462" s="71" customFormat="1"/>
    <row r="5463" s="71" customFormat="1"/>
    <row r="5464" s="71" customFormat="1"/>
    <row r="5465" s="71" customFormat="1"/>
  </sheetData>
  <mergeCells count="12">
    <mergeCell ref="H1:I1"/>
    <mergeCell ref="H5:I5"/>
    <mergeCell ref="B16:B17"/>
    <mergeCell ref="B1:F1"/>
    <mergeCell ref="H4:I4"/>
    <mergeCell ref="B4:F4"/>
    <mergeCell ref="H2:I2"/>
    <mergeCell ref="B2:F2"/>
    <mergeCell ref="H7:I7"/>
    <mergeCell ref="B12:B15"/>
    <mergeCell ref="B5:F5"/>
    <mergeCell ref="B3:F3"/>
  </mergeCells>
  <conditionalFormatting sqref="B1:C5 G1:G6 H5:I6 D6:F6 B7:B9 A7:A10 D7:I10 A15:A17 D15:D42 B16:B59 H20:H22 E20:E24 F20:G42 I20:I49 A21:A46 C23:C25 E26:E28 H26:H42 C28:C35 K29:L29 E30:E39 C38:C50 E41:E42 D43:H45 F46:H46 D46:D49 F49:H49 A49:A53 D50:I50 D51:G53 H51:H66 I52:I66 C53:C59 D54:E54 G54:G59 A55:A57 E55:F58 D55:D59 D61:G66 A61:B68 C62:C68 D67:I68">
    <cfRule type="cellIs" dxfId="2" priority="1" stopIfTrue="1" operator="equal">
      <formula>0</formula>
    </cfRule>
  </conditionalFormatting>
  <conditionalFormatting sqref="E25 E40 E49">
    <cfRule type="cellIs" dxfId="1" priority="2" stopIfTrue="1" operator="lessThan">
      <formula>0</formula>
    </cfRule>
  </conditionalFormatting>
  <conditionalFormatting sqref="M29">
    <cfRule type="cellIs" dxfId="0" priority="3" stopIfTrue="1" operator="greaterThanOrEqual">
      <formula>0</formula>
    </cfRule>
  </conditionalFormatting>
  <pageMargins left="0.75" right="0.75" top="1" bottom="1" header="0.5" footer="0.5"/>
  <pageSetup paperSize="9" scale="51" orientation="portrait"/>
  <headerFooter alignWithMargins="0">
    <oddFooter>&amp;L&amp;D&amp;T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76A48CC08A244FB354E65C2AA12D13" ma:contentTypeVersion="15" ma:contentTypeDescription="Een nieuw document maken." ma:contentTypeScope="" ma:versionID="2d987ae24a16aaac3dd8940f59ffd90d">
  <xsd:schema xmlns:xsd="http://www.w3.org/2001/XMLSchema" xmlns:xs="http://www.w3.org/2001/XMLSchema" xmlns:p="http://schemas.microsoft.com/office/2006/metadata/properties" xmlns:ns2="67716631-81ab-485f-9256-b6bb56f0c05e" xmlns:ns3="d41d47f6-a1b7-4b03-8596-a0ec56036f47" targetNamespace="http://schemas.microsoft.com/office/2006/metadata/properties" ma:root="true" ma:fieldsID="cb8950debf5fdfc9e5b288d4d7ddb157" ns2:_="" ns3:_="">
    <xsd:import namespace="67716631-81ab-485f-9256-b6bb56f0c05e"/>
    <xsd:import namespace="d41d47f6-a1b7-4b03-8596-a0ec56036f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716631-81ab-485f-9256-b6bb56f0c0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Afbeeldingtags" ma:readOnly="false" ma:fieldId="{5cf76f15-5ced-4ddc-b409-7134ff3c332f}" ma:taxonomyMulti="true" ma:sspId="86f11bb2-5992-45aa-b9bb-6bae05b210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1d47f6-a1b7-4b03-8596-a0ec56036f47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562762f-e3df-4d89-8d58-4cc6521c48ce}" ma:internalName="TaxCatchAll" ma:showField="CatchAllData" ma:web="d41d47f6-a1b7-4b03-8596-a0ec56036f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716631-81ab-485f-9256-b6bb56f0c05e">
      <Terms xmlns="http://schemas.microsoft.com/office/infopath/2007/PartnerControls"/>
    </lcf76f155ced4ddcb4097134ff3c332f>
    <TaxCatchAll xmlns="d41d47f6-a1b7-4b03-8596-a0ec56036f47" xsi:nil="true"/>
  </documentManagement>
</p:properties>
</file>

<file path=customXml/itemProps1.xml><?xml version="1.0" encoding="utf-8"?>
<ds:datastoreItem xmlns:ds="http://schemas.openxmlformats.org/officeDocument/2006/customXml" ds:itemID="{4B3E5A6E-811C-454D-A8B4-B00E0E3BD34B}"/>
</file>

<file path=customXml/itemProps2.xml><?xml version="1.0" encoding="utf-8"?>
<ds:datastoreItem xmlns:ds="http://schemas.openxmlformats.org/officeDocument/2006/customXml" ds:itemID="{336F745B-DC78-4F91-B3EA-39BF3CDF0B9B}"/>
</file>

<file path=customXml/itemProps3.xml><?xml version="1.0" encoding="utf-8"?>
<ds:datastoreItem xmlns:ds="http://schemas.openxmlformats.org/officeDocument/2006/customXml" ds:itemID="{BC219048-8070-4CF5-A994-468555BEDF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Tessa Walta</dc:creator>
  <cp:keywords>PBU Calculatie</cp:keywords>
  <dc:description/>
  <cp:lastModifiedBy>Agnes Vogt</cp:lastModifiedBy>
  <cp:revision/>
  <dcterms:created xsi:type="dcterms:W3CDTF">2004-06-16T10:17:55Z</dcterms:created>
  <dcterms:modified xsi:type="dcterms:W3CDTF">2026-05-11T14:44:22Z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0x0101005276A48CC08A244FB354E65C2AA12D13</vt:lpwstr>
  </property>
  <property fmtid="{D5CDD505-2E9C-101B-9397-08002B2CF9AE}" pid="3" name="MediaServiceImageTags">
    <vt:lpwstr/>
  </property>
</Properties>
</file>